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hidePivotFieldList="1" defaultThemeVersion="124226"/>
  <bookViews>
    <workbookView xWindow="0" yWindow="0" windowWidth="28800" windowHeight="12135" activeTab="4"/>
  </bookViews>
  <sheets>
    <sheet name="пр1" sheetId="16" r:id="rId1"/>
    <sheet name="пр3" sheetId="35" r:id="rId2"/>
    <sheet name="пр5" sheetId="36" r:id="rId3"/>
    <sheet name="пр7" sheetId="24" r:id="rId4"/>
    <sheet name="пр9" sheetId="40" r:id="rId5"/>
  </sheets>
  <externalReferences>
    <externalReference r:id="rId6"/>
  </externalReferences>
  <definedNames>
    <definedName name="_xlnm._FilterDatabase" localSheetId="0" hidden="1">пр1!$A$8:$I$64</definedName>
    <definedName name="_xlnm._FilterDatabase" localSheetId="1" hidden="1">пр3!$A$8:$H$228</definedName>
    <definedName name="_xlnm._FilterDatabase" localSheetId="2" hidden="1">пр5!$A$8:$G$225</definedName>
  </definedNames>
  <calcPr calcId="152511"/>
</workbook>
</file>

<file path=xl/calcChain.xml><?xml version="1.0" encoding="utf-8"?>
<calcChain xmlns="http://schemas.openxmlformats.org/spreadsheetml/2006/main">
  <c r="H9" i="16" l="1"/>
  <c r="I9" i="16"/>
  <c r="G9" i="16"/>
  <c r="G227" i="36" l="1"/>
  <c r="F46" i="16" l="1"/>
  <c r="F57" i="16" l="1"/>
  <c r="F58" i="16"/>
  <c r="F10" i="16" l="1"/>
  <c r="F49" i="16" l="1"/>
  <c r="F32" i="16" l="1"/>
  <c r="F13" i="16" l="1"/>
  <c r="F12" i="16"/>
  <c r="F47" i="16"/>
  <c r="F45" i="16"/>
  <c r="F44" i="16"/>
  <c r="F35" i="16"/>
  <c r="F27" i="16"/>
  <c r="F64" i="16" l="1"/>
</calcChain>
</file>

<file path=xl/comments1.xml><?xml version="1.0" encoding="utf-8"?>
<comments xmlns="http://schemas.openxmlformats.org/spreadsheetml/2006/main">
  <authors>
    <author>Автор</author>
  </authors>
  <commentList>
    <comment ref="G43" authorId="0" shapeId="0">
      <text>
        <r>
          <rPr>
            <sz val="9"/>
            <color indexed="81"/>
            <rFont val="Tahoma"/>
            <family val="2"/>
            <charset val="204"/>
          </rPr>
          <t xml:space="preserve">
развитие госслужбы
местные инициативы
</t>
        </r>
      </text>
    </comment>
  </commentList>
</comments>
</file>

<file path=xl/connections.xml><?xml version="1.0" encoding="utf-8"?>
<connections xmlns="http://schemas.openxmlformats.org/spreadsheetml/2006/main">
  <connection id="1" sourceFile="C:\Documents and Settings\Администратор\Мои документы\бюджеты\Бюджет 2009-2011 Гергебильского района\расчет\проба\изм.xlsm" keepAlive="1" name="изм" type="5" refreshedVersion="3">
    <dbPr connection="Provider=Microsoft.ACE.OLEDB.12.0;User ID=Admin;Data Source=C:\Documents and Settings\Администратор\Мои документы\бюджеты\Бюджет 2009-2011 Гергебильского района\расчет\проба\изм.xlsm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Лист1$" commandType="3"/>
  </connection>
</connections>
</file>

<file path=xl/sharedStrings.xml><?xml version="1.0" encoding="utf-8"?>
<sst xmlns="http://schemas.openxmlformats.org/spreadsheetml/2006/main" count="1306" uniqueCount="388">
  <si>
    <t>Наименование показателя</t>
  </si>
  <si>
    <t>Рз</t>
  </si>
  <si>
    <t>ПР</t>
  </si>
  <si>
    <t>ЦСР</t>
  </si>
  <si>
    <t>ВР</t>
  </si>
  <si>
    <t>сумма</t>
  </si>
  <si>
    <t>Расходы, осуществляемые по вопросам местного значения</t>
  </si>
  <si>
    <t>Всего:</t>
  </si>
  <si>
    <t>Общегосударственные вопросы</t>
  </si>
  <si>
    <t>Функционирование высшего должностного лица субъекта Российской Федерации и органа местного самоуправления</t>
  </si>
  <si>
    <t>Высшее должностное лицо органа местного самоуправления</t>
  </si>
  <si>
    <t>Центральный аппарат</t>
  </si>
  <si>
    <t>Функционирование законодательных (представительных) органов государственной власти и местного самоуправления</t>
  </si>
  <si>
    <t>Председатель представительного органа</t>
  </si>
  <si>
    <t>Функционирование ПРД,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</si>
  <si>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надзора</t>
  </si>
  <si>
    <t>Обслуживание государственного и муниципального долга</t>
  </si>
  <si>
    <t>Резервные фонды</t>
  </si>
  <si>
    <t>Резервный фонд местной администрации</t>
  </si>
  <si>
    <t>Другие общегосударственные вопросы</t>
  </si>
  <si>
    <t>Субвенция на содержание комиссии по делам несовершеннолетних</t>
  </si>
  <si>
    <t>Субвенция на осуществление деятельности по опеке и попечительству</t>
  </si>
  <si>
    <t>Субвенция на осуществление полномочий по организации деятельности административных комиссий</t>
  </si>
  <si>
    <t>Субвенция ФБ на выполнение федеральных полномочий по государственной регистрации актов гражданского  состояния</t>
  </si>
  <si>
    <t>Национальная безопасность и правоохранительная деятельность</t>
  </si>
  <si>
    <t>Предупреждение и ликвидация последствий чрезвычайных ситуаций и стихийных бедствий, гражданская оборона</t>
  </si>
  <si>
    <t>Поисковые и аварийно-спасательные учреждения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</si>
  <si>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</si>
  <si>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</si>
  <si>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</si>
  <si>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</si>
  <si>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Муниципальная программа</t>
  </si>
  <si>
    <t>Коммунальное хозяйство</t>
  </si>
  <si>
    <t>Подготовка к работе в осенне-зимний период</t>
  </si>
  <si>
    <t>Благоустройство</t>
  </si>
  <si>
    <t>Строительство внутрипоселковых дорог</t>
  </si>
  <si>
    <t>Другие вопросы в области жилищно-коммунального хозяйства</t>
  </si>
  <si>
    <t>Содержание структурных подразделений УЖКХ</t>
  </si>
  <si>
    <t>Образование</t>
  </si>
  <si>
    <t>Дошкольное образование</t>
  </si>
  <si>
    <t>Детские дошкольные учреждения</t>
  </si>
  <si>
    <t>Общее образование</t>
  </si>
  <si>
    <t>Школы</t>
  </si>
  <si>
    <t>Субвенции на реализацию основных общеобразовательных программ в муниципальных общеобразовательных учреждениях</t>
  </si>
  <si>
    <t>Учреждения по внешкольной работе с детьми (ДПЦ)</t>
  </si>
  <si>
    <t>Субвенция на организацию обеспечения питанием учащихся муниципальных общеобразовательных учреждений</t>
  </si>
  <si>
    <t>Молодежная политика и оздоровление детей</t>
  </si>
  <si>
    <t>Проведение мероприятий для детей и молодежи</t>
  </si>
  <si>
    <t>Другие вопросы в области образования</t>
  </si>
  <si>
    <t>Учебно-методические кабинеты, центральные бухгалтерии, группы хозяйственного обслуживания, учебные фильмотеки</t>
  </si>
  <si>
    <t>Культура</t>
  </si>
  <si>
    <t>Дворцы и дома культуры</t>
  </si>
  <si>
    <t>Библиотеки</t>
  </si>
  <si>
    <t>Театры, цирки, концертные и другие организации исполнительских искусств</t>
  </si>
  <si>
    <t>Периодическая печать и издательства</t>
  </si>
  <si>
    <t>Периодические издания, учрежденные органами законодательной и исполнительной власти</t>
  </si>
  <si>
    <t>Стационарная медицинская помощь</t>
  </si>
  <si>
    <t>Больницы</t>
  </si>
  <si>
    <t>Субсидии на оказание льгот специалистам муниципальных учреждений здравоохранения , работающих и проживающих в сельской местности при оплате ж-к-у</t>
  </si>
  <si>
    <t>Амбулаторная помощь</t>
  </si>
  <si>
    <t>Амбулатории</t>
  </si>
  <si>
    <t>Фельдшерско-акушерские пункты</t>
  </si>
  <si>
    <t>Скорая медицинская помощь</t>
  </si>
  <si>
    <t>Другие вопросы в области здравоохранения и спорта</t>
  </si>
  <si>
    <t>Социальная политика</t>
  </si>
  <si>
    <t>Пенсионное обеспечение</t>
  </si>
  <si>
    <t>Доплаты к пенсиям государственных служащих субъектов РФ и муниципальных служащих</t>
  </si>
  <si>
    <t>Социальное обеспечение населения</t>
  </si>
  <si>
    <t>Субвенции бюджетам муниципальных районов на предоставление гражданам субсидий на оплату жилья и коммунальных услуг</t>
  </si>
  <si>
    <t xml:space="preserve">Охрана семьи и детства </t>
  </si>
  <si>
    <t xml:space="preserve">Субвенция на выплату денежных средств  на содержание ребёнка, единовременных пособий и оплату труда  приемных родителей, патронатных воспитателей, воспитателей детских домов семейного типа </t>
  </si>
  <si>
    <t>выплаты приемной семье на содержание подопечных детей</t>
  </si>
  <si>
    <t>Межбюджетные трансферты всего:</t>
  </si>
  <si>
    <t xml:space="preserve">Выравнивание бюджетной обеспеченности поселений из районного фонда финансовой поддержки </t>
  </si>
  <si>
    <t>00</t>
  </si>
  <si>
    <t>000</t>
  </si>
  <si>
    <t xml:space="preserve">                                                                                                                                                                  Приложение 1</t>
  </si>
  <si>
    <t xml:space="preserve">                                                                                                                                                                к решению Собрания  </t>
  </si>
  <si>
    <t xml:space="preserve">                                                                                                                                              Гергебильского района</t>
  </si>
  <si>
    <t>Распределение</t>
  </si>
  <si>
    <t>Администрация Гергебильского района</t>
  </si>
  <si>
    <t>Вед</t>
  </si>
  <si>
    <t>001</t>
  </si>
  <si>
    <t>Управление образования</t>
  </si>
  <si>
    <t>075</t>
  </si>
  <si>
    <t>Управление культуры</t>
  </si>
  <si>
    <t>056</t>
  </si>
  <si>
    <t>ИТОГО</t>
  </si>
  <si>
    <t xml:space="preserve">                                                                                                                                                                  Приложение 3</t>
  </si>
  <si>
    <t>Прочие неналоговые доходы бюджетов муниципальных районов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</si>
  <si>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</si>
  <si>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Документ, учреждение</t>
  </si>
  <si>
    <t>Код дохода</t>
  </si>
  <si>
    <t>0000</t>
  </si>
  <si>
    <t>110</t>
  </si>
  <si>
    <t xml:space="preserve">    Единый налог на вмененный доход для отдельных видов деятельности</t>
  </si>
  <si>
    <t>1050200002</t>
  </si>
  <si>
    <t xml:space="preserve">    Единый сельскохозяйственный налог</t>
  </si>
  <si>
    <t>1080301001</t>
  </si>
  <si>
    <t xml:space="preserve">  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</si>
  <si>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1160303001</t>
  </si>
  <si>
    <t>140</t>
  </si>
  <si>
    <t xml:space="preserve">  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</si>
  <si>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1162105005</t>
  </si>
  <si>
    <t xml:space="preserve">    Денежные взыскания (штрафы) за административные правонарушения в области дорожного движения</t>
  </si>
  <si>
    <t>1163000001</t>
  </si>
  <si>
    <t xml:space="preserve">    Прочие поступления от денежных взысканий (штрафов) и иных сумм в возмещение ущерба, зачисляемые в бюджеты муниципальных районов</t>
  </si>
  <si>
    <t>1169005005</t>
  </si>
  <si>
    <t xml:space="preserve">    Дотации бюджетам муниципальных районов на выравнивание бюджетной обеспеченности</t>
  </si>
  <si>
    <t>2020100105</t>
  </si>
  <si>
    <t xml:space="preserve">    Субвенции бюджетам муниципальных районов на содержание ребенка в семье опекуна и приемной семье, а также на оплату труда приемному родителю</t>
  </si>
  <si>
    <t>03</t>
  </si>
  <si>
    <t>1162800001</t>
  </si>
  <si>
    <t>1170505005</t>
  </si>
  <si>
    <t>180</t>
  </si>
  <si>
    <t>Сумма на 2013 год</t>
  </si>
  <si>
    <t>1160301001</t>
  </si>
  <si>
    <t>Денежные взыскания (штрафы) за нарушение законодательства о налогах и сборах, предусмотренные статьями 116, 117, 118, пунктами 1 и 2 статьи 120, статьями 125, 126, 128, 129, 129.1, 132, 133, 134, 135, 135.1 Налогового кодекса Российской Федерации</t>
  </si>
  <si>
    <t>1162700001</t>
  </si>
  <si>
    <t>Денежные взыскания (штрафы) за нарушение Федерального закона "О пожарной безопасности"</t>
  </si>
  <si>
    <t>Субвенции бюджетам муниципальных районов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</si>
  <si>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Субвенция на архивный фонд</t>
  </si>
  <si>
    <t>Культура и кинематография</t>
  </si>
  <si>
    <t>Другие вопросы в области культуры, кинематографии</t>
  </si>
  <si>
    <t>Здравоохранение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</si>
  <si>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</si>
  <si>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Физическая культура и спорт</t>
  </si>
  <si>
    <t>Физическая культура</t>
  </si>
  <si>
    <t xml:space="preserve">Мероприятия в области здравоохранения, спорта и физической культуры, туризма </t>
  </si>
  <si>
    <t>Средства массовой информации</t>
  </si>
  <si>
    <t>Телевидение и радиовещание</t>
  </si>
  <si>
    <t>Другие вопросы в области средств массовой информации</t>
  </si>
  <si>
    <t>Обслуживание внутренного государственного и муниципального долга</t>
  </si>
  <si>
    <t>Дотации на выравнивание бюджетной обеспеченности субъектов РФ и муниципальных образований</t>
  </si>
  <si>
    <t>Иные дотации</t>
  </si>
  <si>
    <t>Поддержка мер по обеспечению сбалансированности бюджета</t>
  </si>
  <si>
    <t>Прочие межбюджетные трансферты бюджетам РФ и муниципальных образований общего характера</t>
  </si>
  <si>
    <t>Иные межбюджетные трансферты бюджетам бюджетной системы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</si>
  <si>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</si>
  <si>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</si>
  <si>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</si>
  <si>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</si>
  <si>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 xml:space="preserve">Проведение выборов главы муниципального образования </t>
  </si>
  <si>
    <t>Национальная оборона</t>
  </si>
  <si>
    <t>Мобилизационная 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</si>
  <si>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</si>
  <si>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992</t>
  </si>
  <si>
    <t>Код</t>
  </si>
  <si>
    <t>000 01 05 00 00 00 0000 000</t>
  </si>
  <si>
    <t xml:space="preserve">Изменение остатков  средств на счетах  по учету средств  бюджета                 </t>
  </si>
  <si>
    <t xml:space="preserve">000 01 05 02 01 05 0000 510 </t>
  </si>
  <si>
    <t>Увеличение прочих  остатков денежных средств бюджетов муниципальных районов</t>
  </si>
  <si>
    <t>000 01 05 02 01 05 0000 610</t>
  </si>
  <si>
    <t xml:space="preserve">Уменьшение прочих остатков денежных средств бюджетов муниципальных районов                                </t>
  </si>
  <si>
    <t xml:space="preserve">Наименование  кода группы, подгруппы, статьи,  
вида источников финансирования дефицита бюджета, кода классификации операций сектора государственного управления, относящимся к источникам финансирования дефицита бюджета
 </t>
  </si>
  <si>
    <t>Сумма тыс.рублей</t>
  </si>
  <si>
    <t xml:space="preserve">  </t>
  </si>
  <si>
    <t>Всего источников внутреннего финансирования дефицита бюджета</t>
  </si>
  <si>
    <t>1010201001</t>
  </si>
  <si>
    <t>1000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</si>
  <si>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</si>
  <si>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1010202001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</si>
  <si>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</t>
  </si>
  <si>
    <t>1050301001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</si>
  <si>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</si>
  <si>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002</t>
  </si>
  <si>
    <t>057</t>
  </si>
  <si>
    <t>Дорожное хозяйство (дорожный фонд)</t>
  </si>
  <si>
    <t>Содержание автомобильных дорог и искусственных сооружений на них</t>
  </si>
  <si>
    <t>Акцизы на ГСМ</t>
  </si>
  <si>
    <t>Органы юстиции</t>
  </si>
  <si>
    <t>Мероприятия в сфере культуры</t>
  </si>
  <si>
    <t>мероприятия в сфере культуры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</si>
  <si>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</si>
  <si>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Другие вопросы в области национальной безопасности и правоохранительной деятельности</t>
  </si>
  <si>
    <t>Резервный фонд по ликвидации чрезвычайных ситуаций</t>
  </si>
  <si>
    <t>Упращенная система налогооблажения</t>
  </si>
  <si>
    <t>Судебная система</t>
  </si>
  <si>
    <t xml:space="preserve">Составление (изменение, дополнение) списков кандидатов в присяжные заседатели Верховного Суда </t>
  </si>
  <si>
    <t>0000000000</t>
  </si>
  <si>
    <t>Детские дошкольные учреждения (Гсот ДОУ)</t>
  </si>
  <si>
    <t>1910106590</t>
  </si>
  <si>
    <t>Другие вопросы в области сельского хозяйства</t>
  </si>
  <si>
    <t>999002001С</t>
  </si>
  <si>
    <t>999002003С</t>
  </si>
  <si>
    <t>999002002Ц</t>
  </si>
  <si>
    <t>992002002А</t>
  </si>
  <si>
    <t>992002001А</t>
  </si>
  <si>
    <t>994002602Л</t>
  </si>
  <si>
    <t>991002420Д</t>
  </si>
  <si>
    <t>991002421Д</t>
  </si>
  <si>
    <t>994002431Б</t>
  </si>
  <si>
    <t>079092008С</t>
  </si>
  <si>
    <t>991002440Д</t>
  </si>
  <si>
    <t>991002442Д</t>
  </si>
  <si>
    <t>991002443Д</t>
  </si>
  <si>
    <t>994002512Б</t>
  </si>
  <si>
    <t>993002457Г</t>
  </si>
  <si>
    <t>Детско-юношеские спортивные школы</t>
  </si>
  <si>
    <t>Школа искусства</t>
  </si>
  <si>
    <t>Дом детского творчества учащихся</t>
  </si>
  <si>
    <t>991002231Д</t>
  </si>
  <si>
    <t>991002232Д</t>
  </si>
  <si>
    <t>991002233Д</t>
  </si>
  <si>
    <t>991002451Д</t>
  </si>
  <si>
    <t>Учебно-методические кабинеты</t>
  </si>
  <si>
    <t>группы хозяйственного обслуживания</t>
  </si>
  <si>
    <t>991002452Д</t>
  </si>
  <si>
    <t xml:space="preserve">    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</si>
  <si>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Субсидии бюджетам муниципальных районов на совершенствование организации питания учащихся в общеобразовательных учреждениях</t>
  </si>
  <si>
    <t>Устройство детей в семью опекуна</t>
  </si>
  <si>
    <t>Муниципальная программа "Безопасный район"</t>
  </si>
  <si>
    <t xml:space="preserve">                                                                                                                                                                  Приложение 7</t>
  </si>
  <si>
    <t xml:space="preserve">                                                                                                                                                                  Приложение 5</t>
  </si>
  <si>
    <t>Расходы, осуществляемые за счет  Субвенции местным бюджетам из бюджета субъекта РФ и фонда софинансирования</t>
  </si>
  <si>
    <t>Районное собрание депутатов МР "Гергебильский район"</t>
  </si>
  <si>
    <t>000 01 03 00 00 00 0000 000</t>
  </si>
  <si>
    <t xml:space="preserve">Бюджетные кредиты от других бюджетов бюджетной системы Российской Федерации                 </t>
  </si>
  <si>
    <t>000 01 03 01 00 00 0000 800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</si>
  <si>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</si>
  <si>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000 01 03 01 00 05 0000 810</t>
  </si>
  <si>
    <t xml:space="preserve">Погашение бюджетами муниципальных районов кредитов от других бюджетов бюджетной системы Российской Федерации в валюте Российской Федерации                             </t>
  </si>
  <si>
    <t>Дотация бюджетам муниципальных районов на содержание прочего персонала в общеобразовательных учреждениях</t>
  </si>
  <si>
    <t>МП "Одаренные дети"</t>
  </si>
  <si>
    <t>2022555505</t>
  </si>
  <si>
    <t>Субвенция бюджетам муниципальных районов на осуществление полномочий попроведению всероссийской переписи населения 2021 года</t>
  </si>
  <si>
    <t>Современая городская среда</t>
  </si>
  <si>
    <t>2023546905</t>
  </si>
  <si>
    <t>150</t>
  </si>
  <si>
    <t>МП "Противодействие коррупции"</t>
  </si>
  <si>
    <t xml:space="preserve">    Субсидии бюджетам муниципальных районов на совершенствование организации питания учащихся в общеобразовательных учреждениях (ОВЗ)</t>
  </si>
  <si>
    <t>2022999905</t>
  </si>
  <si>
    <t xml:space="preserve">    Субвенции бюджетам муниципальных районов на выполнение передаваемых полномочий субъектов Российской Федерации:</t>
  </si>
  <si>
    <t>Госстандарт общеобразовательным учреждениям</t>
  </si>
  <si>
    <t>Госстандарт дошкольным учреждениям</t>
  </si>
  <si>
    <t>Дотации поселениям</t>
  </si>
  <si>
    <t>Архив</t>
  </si>
  <si>
    <t>Административная комиссия</t>
  </si>
  <si>
    <t>Административная комиссия по делам несовершеннолетних</t>
  </si>
  <si>
    <t>Комиссия по опеке и попечительству</t>
  </si>
  <si>
    <t>2023002705</t>
  </si>
  <si>
    <t>2023511805</t>
  </si>
  <si>
    <t>2023526005</t>
  </si>
  <si>
    <t>2023999905</t>
  </si>
  <si>
    <t>2023512005</t>
  </si>
  <si>
    <t>2021500105</t>
  </si>
  <si>
    <t>2023508205</t>
  </si>
  <si>
    <t>2023002905</t>
  </si>
  <si>
    <t>Субсидии бюджетам муниципальных районов на совершенствование организации питания учащихся в общеобразовательных учреждениях (ОВЗ)</t>
  </si>
  <si>
    <t>Дотации бюджетам муниципальных районов на частичную компенсацию расходов</t>
  </si>
  <si>
    <t>Дотации бюджетам муниципальных поселений на частичную компенсацию расходов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</si>
  <si>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</si>
  <si>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2023530305</t>
  </si>
  <si>
    <t>Субвенции на классное руководство</t>
  </si>
  <si>
    <t>Субвенция на организацию обеспечения питанием учащихся муниципальных общеобразовательных учреждений (ОВЗ)</t>
  </si>
  <si>
    <t>2023002405</t>
  </si>
  <si>
    <t>003</t>
  </si>
  <si>
    <t>АХО</t>
  </si>
  <si>
    <t>017</t>
  </si>
  <si>
    <t>01</t>
  </si>
  <si>
    <t>Административно хозяйственный отдел</t>
  </si>
  <si>
    <t>994092013Д</t>
  </si>
  <si>
    <t>Реализация мероприятий подпрограммы "Мой Дагестан - мои дороги"</t>
  </si>
  <si>
    <t>Муниципальная программа развитие туризма</t>
  </si>
  <si>
    <t>045004000Б</t>
  </si>
  <si>
    <t>Мероприятия в области коммунального хозяйства</t>
  </si>
  <si>
    <t>055002000М</t>
  </si>
  <si>
    <t>Уличное освещение</t>
  </si>
  <si>
    <t>994002601Л</t>
  </si>
  <si>
    <t>Вывоз твердых бытовых отходов и ликвидация                             несанкционированных свалок на территории 
сельских поселений</t>
  </si>
  <si>
    <t>994002605Л</t>
  </si>
  <si>
    <t>Мероприятия в рамках благоустройства сельских поселений</t>
  </si>
  <si>
    <t>994002606Л</t>
  </si>
  <si>
    <t>Местные инициативы</t>
  </si>
  <si>
    <t>9990041120</t>
  </si>
  <si>
    <t>Подключение библиотек к сети интернет</t>
  </si>
  <si>
    <t>20209R5193</t>
  </si>
  <si>
    <t>Дотации на частичную компенсацию дополнительных расходов на повышение оплаты труда работников бюджетной сферы поселений</t>
  </si>
  <si>
    <t>0300000001</t>
  </si>
  <si>
    <t>Реализация мероприятий подпрограммы "Автомобильные дороги"</t>
  </si>
  <si>
    <t>Дорожный фонд</t>
  </si>
  <si>
    <t>Вывоз твердых бытовых отходов и ликвидация                             несанкционированных свалок на территории сельских поселений</t>
  </si>
  <si>
    <t>ЕДДС</t>
  </si>
  <si>
    <t>Контрольно-счетный орган</t>
  </si>
  <si>
    <t>Финансовый отдел</t>
  </si>
  <si>
    <t>Муниципальные программы</t>
  </si>
  <si>
    <t>Субсидии:</t>
  </si>
  <si>
    <t>2023000000</t>
  </si>
  <si>
    <t>Субвенции:</t>
  </si>
  <si>
    <t>Налоговые и неналоговые доходы:</t>
  </si>
  <si>
    <t>на формирование современой городской среды</t>
  </si>
  <si>
    <t>на обеспечение горячего питания обучающихся, получающих начальное образование в муниципальных образовательных организациях</t>
  </si>
  <si>
    <t>на модернизацию библиотек в части комплектования книжних фондов</t>
  </si>
  <si>
    <t>на обеспечении бесплатным двухразовым питанием (завтрак и обед) обучающихся с ограниченными возможностями здоровья, в том числе детей-инвалидов, осваивающих основные общеобразовательные программы на дому</t>
  </si>
  <si>
    <t>на поддержку дорожной деятельности</t>
  </si>
  <si>
    <t>на обечпечение развития и  укрепления материально-технической базы домов культуры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</si>
  <si>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</t>
  </si>
  <si>
    <t xml:space="preserve">на выполнение федеральных полномочий по составлению (изменению, дополнению) списков кандидатов в присяжные заседатели Верховного Суда </t>
  </si>
  <si>
    <t>на осуществление первичного воинского учета на территориях, где отсутствуют военные комиссариаты</t>
  </si>
  <si>
    <t>на выплату единовременногоденежного пособия гражданам, усыновывшим (удочерившим), взявшим под опеку (попечительство)</t>
  </si>
  <si>
    <t>Опека</t>
  </si>
  <si>
    <t>Обеспечение деятельности советников директоров</t>
  </si>
  <si>
    <t>Питание лагерей</t>
  </si>
  <si>
    <t>укрепление материально-технической базы домов культуры</t>
  </si>
  <si>
    <t>Комплектование книжных фондов библиотек 
муниципальных образований</t>
  </si>
  <si>
    <t>Сумма на 2025год</t>
  </si>
  <si>
    <t>Сумма на 2026год</t>
  </si>
  <si>
    <t>Специалист по МП</t>
  </si>
  <si>
    <t>Специалист по спорту</t>
  </si>
  <si>
    <t>Проведение 80 летие района</t>
  </si>
  <si>
    <t>000000000</t>
  </si>
  <si>
    <t>МП "Комплексный план мероприятий реализации Концепции"</t>
  </si>
  <si>
    <t>Контрольно-счетный орган МР "Гергебильский район"</t>
  </si>
  <si>
    <t>Специалист по ФК и спорту</t>
  </si>
  <si>
    <t>Специалист по молодежной политике</t>
  </si>
  <si>
    <t>Книжний фонд</t>
  </si>
  <si>
    <t>Советники директора</t>
  </si>
  <si>
    <t xml:space="preserve">Субвенция на организацию обеспечения горячим  питанием учащихся муниципальных общеобразовательных учреждений </t>
  </si>
  <si>
    <t xml:space="preserve">Молодежная политика </t>
  </si>
  <si>
    <t>доходов бюджета на 2025 год и плановый период 2026-2027 годы по кодам экономической классификации</t>
  </si>
  <si>
    <t>Сумма на 2027год</t>
  </si>
  <si>
    <t>бюджетных ассигнований по разделам, подразделам, целевым статьям  и видам расходов бюджета Гергебильского района по функциональной классификации на 2025 год</t>
  </si>
  <si>
    <t>бюджетных ассигнований по разделам, подразделам, целевым статьям  и видам расходов бюджета Гергебильского района по ведомственной классификации на 2025 год</t>
  </si>
  <si>
    <t xml:space="preserve">ИСТОЧНИКИ
ВНУТРЕННЕГО ФИНАНСИРОВАНИЯ ДЕФИЦИТА БЮДЖЕТА
МУНИЦИПАЛЬНОГО ОБРАЗОВАНИЯ ГЕРГЕБИЛЬСКОГО РАЙОНА НА 2025 ГОД
</t>
  </si>
  <si>
    <t>Патентная система налогообложения</t>
  </si>
  <si>
    <t>1050402002</t>
  </si>
  <si>
    <t>комиссии по делам несовершеннолетних</t>
  </si>
  <si>
    <t>2022546705</t>
  </si>
  <si>
    <t>2023517905</t>
  </si>
  <si>
    <t>2022530405</t>
  </si>
  <si>
    <t>2022551905</t>
  </si>
  <si>
    <t>1030200001</t>
  </si>
  <si>
    <t>1050100000</t>
  </si>
  <si>
    <t>461F255550</t>
  </si>
  <si>
    <t>194012201Г</t>
  </si>
  <si>
    <t>19402R3030</t>
  </si>
  <si>
    <t>194022202Г</t>
  </si>
  <si>
    <t>191ЕВ51790</t>
  </si>
  <si>
    <t>19402R3040</t>
  </si>
  <si>
    <t>194028185И</t>
  </si>
  <si>
    <t>2022004105</t>
  </si>
  <si>
    <t>194072209Л</t>
  </si>
  <si>
    <t>20204R5194</t>
  </si>
  <si>
    <t>16203R0820</t>
  </si>
  <si>
    <t>20202R4670</t>
  </si>
  <si>
    <t>Резервный фонд администрации</t>
  </si>
  <si>
    <t>компенсация педработникам, привлекаемым к проведению ГИА</t>
  </si>
  <si>
    <t>на организацию бесплатного одноразового питания в детей СВО</t>
  </si>
  <si>
    <t>на обеспечениевыплат советников директора по воспитанию и взаимодействию с детскими общественными объединениями</t>
  </si>
  <si>
    <t>ГП "Развитие государственной гражданской службы РД"</t>
  </si>
  <si>
    <t>Субсидии бюджетам муниципальных районов на совершенствование организации питания детей СВО</t>
  </si>
  <si>
    <t>194022207А</t>
  </si>
  <si>
    <t>Мероприятия в области коммунального хозяйства (переданные полномочия)</t>
  </si>
  <si>
    <t>МП "Формирование законопослушного поведения участников ДД</t>
  </si>
  <si>
    <t xml:space="preserve">Проведение выборов </t>
  </si>
  <si>
    <t>выплаты едв советникам директоров</t>
  </si>
  <si>
    <t>191Ю650500</t>
  </si>
  <si>
    <t>Социальные выплаты и иные выплаты населению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</si>
  <si>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</si>
  <si>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</si>
  <si>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 xml:space="preserve">                                                                                                                                                                  Приложение 9</t>
  </si>
  <si>
    <t>Распределение   межбюджетных трансфертов бюджетам муниципальных образований - сельских поселений Гергебильского района на 2025 год</t>
  </si>
  <si>
    <t>Муниципальные образования - сельские поселения Гергебильского района</t>
  </si>
  <si>
    <t>Сумма на год, тыс. рублей</t>
  </si>
  <si>
    <t xml:space="preserve">Дотация </t>
  </si>
  <si>
    <t>Субвенции на осуществление первичного воинского учета</t>
  </si>
  <si>
    <t>Межбюджетные трансферты, всего:</t>
  </si>
  <si>
    <t>Аймаки</t>
  </si>
  <si>
    <t>Гергебиль</t>
  </si>
  <si>
    <t>Кикуни</t>
  </si>
  <si>
    <t>Кудутли</t>
  </si>
  <si>
    <t>Курми</t>
  </si>
  <si>
    <t>Маали</t>
  </si>
  <si>
    <t>Могох</t>
  </si>
  <si>
    <t>Мурада</t>
  </si>
  <si>
    <t>Хартикуни</t>
  </si>
  <si>
    <t>Чалда</t>
  </si>
  <si>
    <t>резерв</t>
  </si>
  <si>
    <t>ИТОГО:</t>
  </si>
  <si>
    <t>Прочие дотации</t>
  </si>
  <si>
    <t xml:space="preserve">Дорожный фонд акцизы
</t>
  </si>
  <si>
    <t>Респ.</t>
  </si>
  <si>
    <t>Местн</t>
  </si>
  <si>
    <t>1161010005</t>
  </si>
  <si>
    <t>Денежные взыскания, налагаемын в возмещение ущерба, причиненного в результате незаконного или нецелевого использования бюджетных средств (в части бюджетов муниципальных районой)</t>
  </si>
  <si>
    <t>прочие субсидии (развитие госслужбы, описание границ)</t>
  </si>
  <si>
    <t>проведение работ по описанию границ населенных пунктов и территориальных зон</t>
  </si>
  <si>
    <t>53201L5990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</si>
</sst>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"/>
    <numFmt numFmtId="165" formatCode="0000000"/>
    <numFmt numFmtId="166" formatCode="000"/>
    <numFmt numFmtId="167" formatCode="0000"/>
    <numFmt numFmtId="168" formatCode="0.0"/>
    <numFmt numFmtId="169" formatCode="#,##0.0"/>
    <numFmt numFmtId="170" formatCode="#,##0.000"/>
    <numFmt numFmtId="171" formatCode="0.000"/>
  </numFmts>
  <fonts count="5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2"/>
      <name val="Arial CYR"/>
    </font>
    <font>
      <b/>
      <sz val="12"/>
      <name val="Arial CYR"/>
      <charset val="20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00000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2" fillId="0" borderId="27" applyNumberFormat="0" applyFill="0" applyAlignment="0" applyProtection="0"/>
    <xf numFmtId="0" fontId="23" fillId="0" borderId="28" applyNumberFormat="0" applyFill="0" applyAlignment="0" applyProtection="0"/>
    <xf numFmtId="0" fontId="24" fillId="0" borderId="29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30" applyNumberFormat="0" applyAlignment="0" applyProtection="0"/>
    <xf numFmtId="0" fontId="29" fillId="6" borderId="31" applyNumberFormat="0" applyAlignment="0" applyProtection="0"/>
    <xf numFmtId="0" fontId="30" fillId="6" borderId="30" applyNumberFormat="0" applyAlignment="0" applyProtection="0"/>
    <xf numFmtId="0" fontId="31" fillId="0" borderId="32" applyNumberFormat="0" applyFill="0" applyAlignment="0" applyProtection="0"/>
    <xf numFmtId="0" fontId="32" fillId="7" borderId="33" applyNumberFormat="0" applyAlignment="0" applyProtection="0"/>
    <xf numFmtId="0" fontId="33" fillId="0" borderId="0" applyNumberFormat="0" applyFill="0" applyBorder="0" applyAlignment="0" applyProtection="0"/>
    <xf numFmtId="0" fontId="20" fillId="8" borderId="34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5" applyNumberFormat="0" applyFill="0" applyAlignment="0" applyProtection="0"/>
    <xf numFmtId="0" fontId="36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18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2" fillId="37" borderId="0"/>
    <xf numFmtId="0" fontId="42" fillId="0" borderId="51">
      <alignment horizontal="center" vertical="center" wrapText="1"/>
    </xf>
    <xf numFmtId="1" fontId="42" fillId="0" borderId="51">
      <alignment vertical="top" wrapText="1"/>
    </xf>
    <xf numFmtId="0" fontId="42" fillId="0" borderId="0"/>
    <xf numFmtId="1" fontId="42" fillId="0" borderId="52">
      <alignment horizontal="center" vertical="top" shrinkToFit="1"/>
    </xf>
    <xf numFmtId="0" fontId="42" fillId="38" borderId="0"/>
    <xf numFmtId="1" fontId="42" fillId="0" borderId="53">
      <alignment horizontal="center" vertical="top" shrinkToFit="1"/>
    </xf>
    <xf numFmtId="0" fontId="42" fillId="0" borderId="51">
      <alignment horizontal="center" vertical="center" wrapText="1"/>
    </xf>
    <xf numFmtId="1" fontId="42" fillId="0" borderId="54">
      <alignment horizontal="center" vertical="top" shrinkToFit="1"/>
    </xf>
    <xf numFmtId="1" fontId="42" fillId="0" borderId="51">
      <alignment horizontal="center" vertical="top" shrinkToFit="1"/>
    </xf>
    <xf numFmtId="0" fontId="43" fillId="0" borderId="55">
      <alignment horizontal="right"/>
    </xf>
    <xf numFmtId="4" fontId="42" fillId="0" borderId="51">
      <alignment horizontal="right" vertical="top" shrinkToFit="1"/>
    </xf>
    <xf numFmtId="0" fontId="42" fillId="37" borderId="0">
      <alignment shrinkToFit="1"/>
    </xf>
    <xf numFmtId="4" fontId="43" fillId="39" borderId="55">
      <alignment horizontal="right" vertical="top" shrinkToFit="1"/>
    </xf>
    <xf numFmtId="4" fontId="43" fillId="40" borderId="55">
      <alignment horizontal="right" vertical="top" shrinkToFit="1"/>
    </xf>
    <xf numFmtId="0" fontId="44" fillId="0" borderId="0">
      <alignment horizontal="center"/>
    </xf>
    <xf numFmtId="0" fontId="42" fillId="0" borderId="0">
      <alignment horizontal="right" wrapText="1"/>
    </xf>
    <xf numFmtId="0" fontId="42" fillId="0" borderId="0">
      <alignment horizontal="left" wrapText="1"/>
    </xf>
    <xf numFmtId="0" fontId="42" fillId="0" borderId="0">
      <alignment vertical="top"/>
    </xf>
    <xf numFmtId="0" fontId="43" fillId="0" borderId="51">
      <alignment vertical="top" wrapText="1"/>
    </xf>
    <xf numFmtId="0" fontId="42" fillId="37" borderId="0">
      <alignment horizontal="center"/>
    </xf>
    <xf numFmtId="4" fontId="43" fillId="39" borderId="51">
      <alignment horizontal="right" vertical="top" shrinkToFit="1"/>
    </xf>
    <xf numFmtId="4" fontId="43" fillId="40" borderId="51">
      <alignment horizontal="right" vertical="top" shrinkToFit="1"/>
    </xf>
    <xf numFmtId="0" fontId="41" fillId="0" borderId="0"/>
  </cellStyleXfs>
  <cellXfs count="364">
    <xf numFmtId="0" fontId="0" fillId="0" borderId="0" xfId="0"/>
    <xf numFmtId="164" fontId="4" fillId="0" borderId="3" xfId="1" applyNumberFormat="1" applyFont="1" applyFill="1" applyBorder="1" applyAlignment="1" applyProtection="1">
      <protection hidden="1"/>
    </xf>
    <xf numFmtId="165" fontId="4" fillId="0" borderId="3" xfId="1" applyNumberFormat="1" applyFont="1" applyFill="1" applyBorder="1" applyAlignment="1" applyProtection="1">
      <protection hidden="1"/>
    </xf>
    <xf numFmtId="166" fontId="4" fillId="0" borderId="3" xfId="1" applyNumberFormat="1" applyFont="1" applyFill="1" applyBorder="1" applyAlignment="1" applyProtection="1">
      <protection hidden="1"/>
    </xf>
    <xf numFmtId="164" fontId="3" fillId="0" borderId="4" xfId="1" applyNumberFormat="1" applyFont="1" applyFill="1" applyBorder="1" applyAlignment="1" applyProtection="1">
      <protection hidden="1"/>
    </xf>
    <xf numFmtId="165" fontId="3" fillId="0" borderId="4" xfId="1" applyNumberFormat="1" applyFont="1" applyFill="1" applyBorder="1" applyAlignment="1" applyProtection="1">
      <protection hidden="1"/>
    </xf>
    <xf numFmtId="166" fontId="3" fillId="0" borderId="4" xfId="1" applyNumberFormat="1" applyFont="1" applyFill="1" applyBorder="1" applyAlignment="1" applyProtection="1">
      <protection hidden="1"/>
    </xf>
    <xf numFmtId="164" fontId="4" fillId="0" borderId="4" xfId="2" applyNumberFormat="1" applyFont="1" applyFill="1" applyBorder="1" applyAlignment="1" applyProtection="1">
      <protection hidden="1"/>
    </xf>
    <xf numFmtId="164" fontId="4" fillId="0" borderId="5" xfId="2" applyNumberFormat="1" applyFont="1" applyFill="1" applyBorder="1" applyAlignment="1" applyProtection="1">
      <protection hidden="1"/>
    </xf>
    <xf numFmtId="165" fontId="4" fillId="0" borderId="4" xfId="1" applyNumberFormat="1" applyFont="1" applyFill="1" applyBorder="1" applyAlignment="1" applyProtection="1">
      <protection hidden="1"/>
    </xf>
    <xf numFmtId="166" fontId="4" fillId="0" borderId="5" xfId="2" applyNumberFormat="1" applyFont="1" applyFill="1" applyBorder="1" applyAlignment="1" applyProtection="1">
      <protection hidden="1"/>
    </xf>
    <xf numFmtId="164" fontId="4" fillId="0" borderId="4" xfId="1" applyNumberFormat="1" applyFont="1" applyFill="1" applyBorder="1" applyAlignment="1" applyProtection="1">
      <protection hidden="1"/>
    </xf>
    <xf numFmtId="166" fontId="4" fillId="0" borderId="4" xfId="1" applyNumberFormat="1" applyFont="1" applyFill="1" applyBorder="1" applyAlignment="1" applyProtection="1">
      <protection hidden="1"/>
    </xf>
    <xf numFmtId="164" fontId="3" fillId="0" borderId="6" xfId="1" applyNumberFormat="1" applyFont="1" applyFill="1" applyBorder="1" applyAlignment="1" applyProtection="1">
      <protection hidden="1"/>
    </xf>
    <xf numFmtId="165" fontId="3" fillId="0" borderId="6" xfId="1" applyNumberFormat="1" applyFont="1" applyFill="1" applyBorder="1" applyAlignment="1" applyProtection="1">
      <protection hidden="1"/>
    </xf>
    <xf numFmtId="166" fontId="3" fillId="0" borderId="6" xfId="1" applyNumberFormat="1" applyFont="1" applyFill="1" applyBorder="1" applyAlignment="1" applyProtection="1">
      <protection hidden="1"/>
    </xf>
    <xf numFmtId="164" fontId="3" fillId="0" borderId="6" xfId="2" applyNumberFormat="1" applyFont="1" applyFill="1" applyBorder="1" applyAlignment="1" applyProtection="1">
      <protection hidden="1"/>
    </xf>
    <xf numFmtId="164" fontId="3" fillId="0" borderId="7" xfId="2" applyNumberFormat="1" applyFont="1" applyFill="1" applyBorder="1" applyAlignment="1" applyProtection="1">
      <protection hidden="1"/>
    </xf>
    <xf numFmtId="166" fontId="3" fillId="0" borderId="7" xfId="2" applyNumberFormat="1" applyFont="1" applyFill="1" applyBorder="1" applyAlignme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165" fontId="4" fillId="0" borderId="8" xfId="1" applyNumberFormat="1" applyFont="1" applyFill="1" applyBorder="1" applyAlignment="1" applyProtection="1">
      <protection hidden="1"/>
    </xf>
    <xf numFmtId="166" fontId="4" fillId="0" borderId="8" xfId="1" applyNumberFormat="1" applyFont="1" applyFill="1" applyBorder="1" applyAlignment="1" applyProtection="1">
      <protection hidden="1"/>
    </xf>
    <xf numFmtId="164" fontId="4" fillId="0" borderId="3" xfId="2" applyNumberFormat="1" applyFont="1" applyFill="1" applyBorder="1" applyAlignment="1" applyProtection="1">
      <protection hidden="1"/>
    </xf>
    <xf numFmtId="164" fontId="4" fillId="0" borderId="8" xfId="2" applyNumberFormat="1" applyFont="1" applyFill="1" applyBorder="1" applyAlignment="1" applyProtection="1">
      <protection hidden="1"/>
    </xf>
    <xf numFmtId="164" fontId="3" fillId="0" borderId="4" xfId="2" applyNumberFormat="1" applyFont="1" applyFill="1" applyBorder="1" applyAlignment="1" applyProtection="1">
      <protection hidden="1"/>
    </xf>
    <xf numFmtId="164" fontId="3" fillId="0" borderId="5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protection hidden="1"/>
    </xf>
    <xf numFmtId="166" fontId="3" fillId="0" borderId="5" xfId="2" applyNumberFormat="1" applyFont="1" applyFill="1" applyBorder="1" applyAlignment="1" applyProtection="1">
      <protection hidden="1"/>
    </xf>
    <xf numFmtId="166" fontId="4" fillId="0" borderId="3" xfId="2" applyNumberFormat="1" applyFont="1" applyFill="1" applyBorder="1" applyAlignment="1" applyProtection="1">
      <protection hidden="1"/>
    </xf>
    <xf numFmtId="167" fontId="8" fillId="0" borderId="13" xfId="1" applyNumberFormat="1" applyFont="1" applyFill="1" applyBorder="1" applyAlignment="1" applyProtection="1">
      <alignment wrapText="1"/>
      <protection hidden="1"/>
    </xf>
    <xf numFmtId="167" fontId="9" fillId="0" borderId="14" xfId="1" applyNumberFormat="1" applyFont="1" applyFill="1" applyBorder="1" applyAlignment="1" applyProtection="1">
      <alignment wrapText="1"/>
      <protection hidden="1"/>
    </xf>
    <xf numFmtId="167" fontId="8" fillId="0" borderId="14" xfId="2" applyNumberFormat="1" applyFont="1" applyFill="1" applyBorder="1" applyAlignment="1" applyProtection="1">
      <alignment wrapText="1"/>
      <protection hidden="1"/>
    </xf>
    <xf numFmtId="167" fontId="8" fillId="0" borderId="14" xfId="1" applyNumberFormat="1" applyFont="1" applyFill="1" applyBorder="1" applyAlignment="1" applyProtection="1">
      <alignment wrapText="1"/>
      <protection hidden="1"/>
    </xf>
    <xf numFmtId="167" fontId="9" fillId="0" borderId="15" xfId="1" applyNumberFormat="1" applyFont="1" applyFill="1" applyBorder="1" applyAlignment="1" applyProtection="1">
      <alignment wrapText="1"/>
      <protection hidden="1"/>
    </xf>
    <xf numFmtId="167" fontId="8" fillId="0" borderId="16" xfId="1" applyNumberFormat="1" applyFont="1" applyFill="1" applyBorder="1" applyAlignment="1" applyProtection="1">
      <alignment wrapText="1"/>
      <protection hidden="1"/>
    </xf>
    <xf numFmtId="166" fontId="9" fillId="0" borderId="15" xfId="3" applyNumberFormat="1" applyFont="1" applyFill="1" applyBorder="1" applyAlignment="1" applyProtection="1">
      <alignment wrapText="1"/>
      <protection hidden="1"/>
    </xf>
    <xf numFmtId="0" fontId="9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166" fontId="9" fillId="0" borderId="14" xfId="3" applyNumberFormat="1" applyFont="1" applyFill="1" applyBorder="1" applyAlignment="1" applyProtection="1">
      <alignment horizontal="left" vertical="center" wrapText="1"/>
      <protection hidden="1"/>
    </xf>
    <xf numFmtId="167" fontId="8" fillId="0" borderId="16" xfId="2" applyNumberFormat="1" applyFont="1" applyFill="1" applyBorder="1" applyAlignment="1" applyProtection="1">
      <alignment wrapText="1"/>
      <protection hidden="1"/>
    </xf>
    <xf numFmtId="167" fontId="9" fillId="0" borderId="14" xfId="2" applyNumberFormat="1" applyFont="1" applyFill="1" applyBorder="1" applyAlignment="1" applyProtection="1">
      <alignment wrapText="1"/>
      <protection hidden="1"/>
    </xf>
    <xf numFmtId="0" fontId="8" fillId="0" borderId="13" xfId="0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/>
      <protection hidden="1"/>
    </xf>
    <xf numFmtId="165" fontId="4" fillId="0" borderId="4" xfId="2" applyNumberFormat="1" applyFont="1" applyFill="1" applyBorder="1" applyAlignment="1" applyProtection="1">
      <protection hidden="1"/>
    </xf>
    <xf numFmtId="166" fontId="4" fillId="0" borderId="4" xfId="2" applyNumberFormat="1" applyFont="1" applyFill="1" applyBorder="1" applyAlignment="1" applyProtection="1">
      <protection hidden="1"/>
    </xf>
    <xf numFmtId="0" fontId="0" fillId="0" borderId="0" xfId="0" applyAlignment="1">
      <alignment horizontal="right"/>
    </xf>
    <xf numFmtId="0" fontId="6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8" fillId="0" borderId="21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protection hidden="1"/>
    </xf>
    <xf numFmtId="166" fontId="4" fillId="0" borderId="22" xfId="1" applyNumberFormat="1" applyFont="1" applyFill="1" applyBorder="1" applyAlignment="1" applyProtection="1">
      <protection hidden="1"/>
    </xf>
    <xf numFmtId="164" fontId="3" fillId="0" borderId="5" xfId="1" applyNumberFormat="1" applyFont="1" applyFill="1" applyBorder="1" applyAlignment="1" applyProtection="1">
      <protection hidden="1"/>
    </xf>
    <xf numFmtId="165" fontId="3" fillId="0" borderId="5" xfId="1" applyNumberFormat="1" applyFont="1" applyFill="1" applyBorder="1" applyAlignment="1" applyProtection="1">
      <protection hidden="1"/>
    </xf>
    <xf numFmtId="166" fontId="3" fillId="0" borderId="5" xfId="1" applyNumberFormat="1" applyFont="1" applyFill="1" applyBorder="1" applyAlignment="1" applyProtection="1">
      <protection hidden="1"/>
    </xf>
    <xf numFmtId="165" fontId="4" fillId="0" borderId="5" xfId="2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165" fontId="3" fillId="0" borderId="2" xfId="1" applyNumberFormat="1" applyFont="1" applyFill="1" applyBorder="1" applyAlignment="1" applyProtection="1">
      <protection hidden="1"/>
    </xf>
    <xf numFmtId="166" fontId="3" fillId="0" borderId="2" xfId="1" applyNumberFormat="1" applyFont="1" applyFill="1" applyBorder="1" applyAlignment="1" applyProtection="1">
      <protection hidden="1"/>
    </xf>
    <xf numFmtId="164" fontId="4" fillId="0" borderId="10" xfId="2" applyNumberFormat="1" applyFont="1" applyFill="1" applyBorder="1" applyAlignment="1" applyProtection="1">
      <protection hidden="1"/>
    </xf>
    <xf numFmtId="166" fontId="4" fillId="0" borderId="10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alignment wrapText="1"/>
      <protection hidden="1"/>
    </xf>
    <xf numFmtId="164" fontId="5" fillId="0" borderId="4" xfId="2" applyNumberFormat="1" applyFont="1" applyFill="1" applyBorder="1" applyAlignment="1" applyProtection="1">
      <protection hidden="1"/>
    </xf>
    <xf numFmtId="0" fontId="0" fillId="0" borderId="0" xfId="0" applyNumberFormat="1" applyAlignment="1">
      <alignment horizontal="right"/>
    </xf>
    <xf numFmtId="0" fontId="0" fillId="0" borderId="4" xfId="0" applyBorder="1"/>
    <xf numFmtId="0" fontId="9" fillId="0" borderId="4" xfId="0" applyFont="1" applyFill="1" applyBorder="1" applyAlignment="1">
      <alignment horizontal="left" vertical="top" wrapText="1"/>
    </xf>
    <xf numFmtId="165" fontId="3" fillId="0" borderId="4" xfId="2" applyNumberFormat="1" applyFont="1" applyFill="1" applyBorder="1" applyAlignment="1" applyProtection="1">
      <alignment wrapText="1"/>
      <protection hidden="1"/>
    </xf>
    <xf numFmtId="166" fontId="3" fillId="0" borderId="4" xfId="2" applyNumberFormat="1" applyFont="1" applyFill="1" applyBorder="1" applyAlignment="1" applyProtection="1">
      <protection hidden="1"/>
    </xf>
    <xf numFmtId="0" fontId="0" fillId="0" borderId="0" xfId="0" applyFill="1"/>
    <xf numFmtId="49" fontId="0" fillId="0" borderId="0" xfId="0" applyNumberFormat="1"/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Continuous"/>
      <protection hidden="1"/>
    </xf>
    <xf numFmtId="49" fontId="7" fillId="0" borderId="4" xfId="1" applyNumberFormat="1" applyFont="1" applyFill="1" applyBorder="1" applyAlignment="1" applyProtection="1">
      <alignment horizontal="centerContinuous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49" fontId="15" fillId="0" borderId="4" xfId="1" applyNumberFormat="1" applyFont="1" applyFill="1" applyBorder="1" applyAlignment="1" applyProtection="1">
      <alignment horizontal="left"/>
      <protection hidden="1"/>
    </xf>
    <xf numFmtId="49" fontId="8" fillId="0" borderId="4" xfId="1" applyNumberFormat="1" applyFont="1" applyFill="1" applyBorder="1" applyAlignment="1" applyProtection="1">
      <alignment horizontal="center"/>
      <protection hidden="1"/>
    </xf>
    <xf numFmtId="168" fontId="11" fillId="0" borderId="4" xfId="1" applyNumberFormat="1" applyFont="1" applyFill="1" applyBorder="1" applyAlignment="1" applyProtection="1">
      <alignment horizontal="center"/>
      <protection hidden="1"/>
    </xf>
    <xf numFmtId="49" fontId="8" fillId="0" borderId="4" xfId="1" applyNumberFormat="1" applyFont="1" applyFill="1" applyBorder="1" applyAlignment="1" applyProtection="1">
      <alignment wrapText="1"/>
      <protection hidden="1"/>
    </xf>
    <xf numFmtId="49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2" applyNumberFormat="1" applyFont="1" applyFill="1" applyBorder="1" applyAlignment="1" applyProtection="1">
      <alignment wrapText="1"/>
      <protection hidden="1"/>
    </xf>
    <xf numFmtId="49" fontId="8" fillId="0" borderId="4" xfId="2" applyNumberFormat="1" applyFont="1" applyFill="1" applyBorder="1" applyAlignment="1" applyProtection="1">
      <alignment wrapText="1"/>
      <protection hidden="1"/>
    </xf>
    <xf numFmtId="49" fontId="9" fillId="0" borderId="4" xfId="2" applyNumberFormat="1" applyFont="1" applyFill="1" applyBorder="1" applyAlignment="1" applyProtection="1">
      <alignment wrapText="1"/>
      <protection hidden="1"/>
    </xf>
    <xf numFmtId="168" fontId="13" fillId="0" borderId="4" xfId="1" applyNumberFormat="1" applyFont="1" applyFill="1" applyBorder="1" applyAlignment="1" applyProtection="1">
      <alignment horizontal="center"/>
      <protection hidden="1"/>
    </xf>
    <xf numFmtId="49" fontId="9" fillId="0" borderId="4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49" fontId="0" fillId="0" borderId="4" xfId="0" applyNumberFormat="1" applyBorder="1"/>
    <xf numFmtId="167" fontId="10" fillId="0" borderId="4" xfId="2" applyNumberFormat="1" applyFont="1" applyFill="1" applyBorder="1" applyAlignment="1" applyProtection="1">
      <alignment wrapText="1"/>
      <protection hidden="1"/>
    </xf>
    <xf numFmtId="165" fontId="5" fillId="0" borderId="4" xfId="2" applyNumberFormat="1" applyFont="1" applyFill="1" applyBorder="1" applyAlignment="1" applyProtection="1">
      <alignment wrapText="1"/>
      <protection hidden="1"/>
    </xf>
    <xf numFmtId="166" fontId="5" fillId="0" borderId="4" xfId="2" applyNumberFormat="1" applyFont="1" applyFill="1" applyBorder="1" applyAlignment="1" applyProtection="1">
      <protection hidden="1"/>
    </xf>
    <xf numFmtId="0" fontId="0" fillId="0" borderId="0" xfId="0" applyFill="1" applyAlignment="1">
      <alignment horizontal="right"/>
    </xf>
    <xf numFmtId="168" fontId="0" fillId="0" borderId="0" xfId="0" applyNumberFormat="1"/>
    <xf numFmtId="0" fontId="37" fillId="33" borderId="4" xfId="0" applyFont="1" applyFill="1" applyBorder="1" applyAlignment="1">
      <alignment vertical="top" wrapText="1"/>
    </xf>
    <xf numFmtId="4" fontId="17" fillId="0" borderId="23" xfId="0" applyNumberFormat="1" applyFont="1" applyFill="1" applyBorder="1" applyAlignment="1">
      <alignment horizontal="right" vertical="top" shrinkToFit="1"/>
    </xf>
    <xf numFmtId="4" fontId="17" fillId="0" borderId="4" xfId="0" applyNumberFormat="1" applyFont="1" applyFill="1" applyBorder="1" applyAlignment="1">
      <alignment horizontal="right" vertical="top" shrinkToFi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0" xfId="0"/>
    <xf numFmtId="49" fontId="18" fillId="33" borderId="5" xfId="0" applyNumberFormat="1" applyFont="1" applyFill="1" applyBorder="1" applyAlignment="1">
      <alignment horizontal="center" vertical="top" shrinkToFit="1"/>
    </xf>
    <xf numFmtId="49" fontId="18" fillId="33" borderId="36" xfId="0" applyNumberFormat="1" applyFont="1" applyFill="1" applyBorder="1" applyAlignment="1">
      <alignment horizontal="center" vertical="top" shrinkToFit="1"/>
    </xf>
    <xf numFmtId="49" fontId="18" fillId="33" borderId="26" xfId="0" applyNumberFormat="1" applyFont="1" applyFill="1" applyBorder="1" applyAlignment="1">
      <alignment horizontal="center" vertical="top" shrinkToFit="1"/>
    </xf>
    <xf numFmtId="4" fontId="0" fillId="0" borderId="0" xfId="0" applyNumberFormat="1" applyFill="1"/>
    <xf numFmtId="164" fontId="4" fillId="0" borderId="4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4" borderId="1" xfId="0" applyFont="1" applyFill="1" applyBorder="1" applyAlignment="1">
      <alignment horizontal="center" vertical="center" wrapText="1"/>
    </xf>
    <xf numFmtId="168" fontId="11" fillId="34" borderId="9" xfId="1" applyNumberFormat="1" applyFont="1" applyFill="1" applyBorder="1" applyAlignment="1" applyProtection="1">
      <alignment horizontal="center"/>
      <protection hidden="1"/>
    </xf>
    <xf numFmtId="168" fontId="11" fillId="34" borderId="17" xfId="1" applyNumberFormat="1" applyFont="1" applyFill="1" applyBorder="1" applyAlignment="1">
      <alignment horizontal="center"/>
    </xf>
    <xf numFmtId="168" fontId="2" fillId="34" borderId="5" xfId="1" applyNumberFormat="1" applyFont="1" applyFill="1" applyBorder="1" applyAlignment="1">
      <alignment horizontal="center"/>
    </xf>
    <xf numFmtId="168" fontId="11" fillId="34" borderId="10" xfId="1" applyNumberFormat="1" applyFont="1" applyFill="1" applyBorder="1" applyAlignment="1" applyProtection="1">
      <alignment horizontal="center"/>
      <protection hidden="1"/>
    </xf>
    <xf numFmtId="168" fontId="11" fillId="34" borderId="10" xfId="1" applyNumberFormat="1" applyFont="1" applyFill="1" applyBorder="1" applyAlignment="1">
      <alignment horizontal="center"/>
    </xf>
    <xf numFmtId="168" fontId="11" fillId="34" borderId="5" xfId="1" applyNumberFormat="1" applyFont="1" applyFill="1" applyBorder="1" applyAlignment="1" applyProtection="1">
      <alignment horizontal="center"/>
      <protection hidden="1"/>
    </xf>
    <xf numFmtId="168" fontId="11" fillId="34" borderId="5" xfId="1" applyNumberFormat="1" applyFont="1" applyFill="1" applyBorder="1" applyAlignment="1">
      <alignment horizontal="center"/>
    </xf>
    <xf numFmtId="168" fontId="11" fillId="34" borderId="24" xfId="1" applyNumberFormat="1" applyFont="1" applyFill="1" applyBorder="1" applyAlignment="1" applyProtection="1">
      <alignment horizontal="center"/>
      <protection hidden="1"/>
    </xf>
    <xf numFmtId="0" fontId="16" fillId="0" borderId="0" xfId="0" applyFont="1"/>
    <xf numFmtId="49" fontId="16" fillId="0" borderId="0" xfId="0" applyNumberFormat="1" applyFont="1"/>
    <xf numFmtId="168" fontId="16" fillId="0" borderId="0" xfId="0" applyNumberFormat="1" applyFont="1" applyFill="1"/>
    <xf numFmtId="168" fontId="11" fillId="35" borderId="4" xfId="1" applyNumberFormat="1" applyFont="1" applyFill="1" applyBorder="1" applyAlignment="1">
      <alignment horizontal="center"/>
    </xf>
    <xf numFmtId="4" fontId="17" fillId="36" borderId="4" xfId="0" applyNumberFormat="1" applyFont="1" applyFill="1" applyBorder="1" applyAlignment="1">
      <alignment horizontal="right" vertical="top" shrinkToFit="1"/>
    </xf>
    <xf numFmtId="168" fontId="2" fillId="34" borderId="4" xfId="1" applyNumberFormat="1" applyFont="1" applyFill="1" applyBorder="1" applyAlignment="1">
      <alignment horizontal="right"/>
    </xf>
    <xf numFmtId="0" fontId="38" fillId="0" borderId="0" xfId="0" applyFont="1" applyAlignment="1">
      <alignment horizontal="center" vertical="center"/>
    </xf>
    <xf numFmtId="0" fontId="0" fillId="0" borderId="4" xfId="0" applyBorder="1" applyAlignment="1">
      <alignment wrapText="1"/>
    </xf>
    <xf numFmtId="0" fontId="35" fillId="0" borderId="4" xfId="0" applyFont="1" applyBorder="1"/>
    <xf numFmtId="0" fontId="35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 wrapText="1"/>
    </xf>
    <xf numFmtId="168" fontId="11" fillId="34" borderId="18" xfId="1" applyNumberFormat="1" applyFont="1" applyFill="1" applyBorder="1" applyAlignment="1">
      <alignment horizontal="center"/>
    </xf>
    <xf numFmtId="168" fontId="2" fillId="34" borderId="18" xfId="1" applyNumberFormat="1" applyFont="1" applyFill="1" applyBorder="1" applyAlignment="1" applyProtection="1">
      <alignment horizontal="center"/>
      <protection hidden="1"/>
    </xf>
    <xf numFmtId="168" fontId="2" fillId="34" borderId="5" xfId="1" applyNumberFormat="1" applyFont="1" applyFill="1" applyBorder="1" applyAlignment="1" applyProtection="1">
      <alignment horizontal="center"/>
      <protection hidden="1"/>
    </xf>
    <xf numFmtId="168" fontId="2" fillId="34" borderId="10" xfId="1" applyNumberFormat="1" applyFont="1" applyFill="1" applyBorder="1" applyAlignment="1" applyProtection="1">
      <alignment horizontal="center"/>
      <protection hidden="1"/>
    </xf>
    <xf numFmtId="168" fontId="2" fillId="34" borderId="38" xfId="1" applyNumberFormat="1" applyFont="1" applyFill="1" applyBorder="1" applyAlignment="1" applyProtection="1">
      <alignment horizontal="center"/>
      <protection hidden="1"/>
    </xf>
    <xf numFmtId="0" fontId="0" fillId="0" borderId="0" xfId="0" applyFont="1"/>
    <xf numFmtId="167" fontId="9" fillId="0" borderId="25" xfId="2" applyNumberFormat="1" applyFont="1" applyFill="1" applyBorder="1" applyAlignment="1" applyProtection="1">
      <alignment wrapText="1"/>
      <protection hidden="1"/>
    </xf>
    <xf numFmtId="164" fontId="4" fillId="0" borderId="19" xfId="1" applyNumberFormat="1" applyFont="1" applyFill="1" applyBorder="1" applyAlignment="1" applyProtection="1">
      <protection hidden="1"/>
    </xf>
    <xf numFmtId="166" fontId="4" fillId="0" borderId="19" xfId="1" applyNumberFormat="1" applyFont="1" applyFill="1" applyBorder="1" applyAlignment="1" applyProtection="1">
      <protection hidden="1"/>
    </xf>
    <xf numFmtId="167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1" applyNumberFormat="1" applyFont="1" applyFill="1" applyBorder="1" applyAlignment="1" applyProtection="1">
      <alignment wrapText="1"/>
      <protection hidden="1"/>
    </xf>
    <xf numFmtId="49" fontId="8" fillId="0" borderId="4" xfId="0" applyNumberFormat="1" applyFont="1" applyFill="1" applyBorder="1" applyAlignment="1">
      <alignment horizontal="left" vertical="top" wrapText="1"/>
    </xf>
    <xf numFmtId="168" fontId="0" fillId="0" borderId="0" xfId="0" applyNumberFormat="1" applyFill="1"/>
    <xf numFmtId="0" fontId="8" fillId="0" borderId="14" xfId="0" applyFont="1" applyFill="1" applyBorder="1" applyAlignment="1">
      <alignment horizontal="left" vertical="top" wrapText="1"/>
    </xf>
    <xf numFmtId="49" fontId="18" fillId="33" borderId="20" xfId="0" applyNumberFormat="1" applyFont="1" applyFill="1" applyBorder="1" applyAlignment="1">
      <alignment horizontal="center" vertical="top" shrinkToFit="1"/>
    </xf>
    <xf numFmtId="4" fontId="17" fillId="36" borderId="20" xfId="0" applyNumberFormat="1" applyFont="1" applyFill="1" applyBorder="1" applyAlignment="1">
      <alignment horizontal="right" vertical="top" shrinkToFit="1"/>
    </xf>
    <xf numFmtId="168" fontId="2" fillId="34" borderId="18" xfId="1" applyNumberFormat="1" applyFont="1" applyFill="1" applyBorder="1" applyAlignment="1">
      <alignment horizontal="center"/>
    </xf>
    <xf numFmtId="167" fontId="9" fillId="0" borderId="12" xfId="1" applyNumberFormat="1" applyFont="1" applyFill="1" applyBorder="1" applyAlignment="1" applyProtection="1">
      <alignment wrapText="1"/>
      <protection hidden="1"/>
    </xf>
    <xf numFmtId="167" fontId="8" fillId="0" borderId="25" xfId="1" applyNumberFormat="1" applyFont="1" applyFill="1" applyBorder="1" applyAlignment="1" applyProtection="1">
      <alignment wrapText="1"/>
      <protection hidden="1"/>
    </xf>
    <xf numFmtId="168" fontId="2" fillId="34" borderId="10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 applyProtection="1">
      <protection hidden="1"/>
    </xf>
    <xf numFmtId="166" fontId="4" fillId="0" borderId="5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alignment horizontal="right"/>
      <protection hidden="1"/>
    </xf>
    <xf numFmtId="164" fontId="3" fillId="0" borderId="8" xfId="1" applyNumberFormat="1" applyFont="1" applyFill="1" applyBorder="1" applyAlignment="1" applyProtection="1">
      <protection hidden="1"/>
    </xf>
    <xf numFmtId="166" fontId="3" fillId="0" borderId="8" xfId="1" applyNumberFormat="1" applyFont="1" applyFill="1" applyBorder="1" applyAlignment="1" applyProtection="1">
      <protection hidden="1"/>
    </xf>
    <xf numFmtId="49" fontId="3" fillId="0" borderId="22" xfId="1" applyNumberFormat="1" applyFont="1" applyFill="1" applyBorder="1" applyAlignment="1" applyProtection="1">
      <alignment horizontal="right"/>
      <protection hidden="1"/>
    </xf>
    <xf numFmtId="49" fontId="4" fillId="0" borderId="4" xfId="1" applyNumberFormat="1" applyFont="1" applyFill="1" applyBorder="1" applyAlignment="1" applyProtection="1">
      <alignment horizontal="right"/>
      <protection hidden="1"/>
    </xf>
    <xf numFmtId="49" fontId="4" fillId="0" borderId="19" xfId="1" applyNumberFormat="1" applyFont="1" applyFill="1" applyBorder="1" applyAlignment="1" applyProtection="1">
      <alignment horizontal="right"/>
      <protection hidden="1"/>
    </xf>
    <xf numFmtId="168" fontId="11" fillId="34" borderId="39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7" fillId="0" borderId="40" xfId="1" applyNumberFormat="1" applyFont="1" applyFill="1" applyBorder="1" applyAlignment="1" applyProtection="1">
      <alignment horizontal="centerContinuous"/>
      <protection hidden="1"/>
    </xf>
    <xf numFmtId="0" fontId="7" fillId="34" borderId="6" xfId="1" applyNumberFormat="1" applyFont="1" applyFill="1" applyBorder="1" applyAlignment="1" applyProtection="1">
      <alignment horizontal="centerContinuous"/>
      <protection hidden="1"/>
    </xf>
    <xf numFmtId="165" fontId="3" fillId="0" borderId="7" xfId="2" applyNumberFormat="1" applyFont="1" applyFill="1" applyBorder="1" applyAlignment="1" applyProtection="1">
      <alignment wrapText="1"/>
      <protection hidden="1"/>
    </xf>
    <xf numFmtId="167" fontId="8" fillId="0" borderId="42" xfId="1" applyNumberFormat="1" applyFont="1" applyFill="1" applyBorder="1" applyAlignment="1" applyProtection="1">
      <alignment wrapText="1"/>
      <protection hidden="1"/>
    </xf>
    <xf numFmtId="164" fontId="4" fillId="0" borderId="8" xfId="1" applyNumberFormat="1" applyFont="1" applyFill="1" applyBorder="1" applyAlignment="1" applyProtection="1">
      <alignment horizontal="right"/>
      <protection hidden="1"/>
    </xf>
    <xf numFmtId="166" fontId="9" fillId="0" borderId="12" xfId="3" applyNumberFormat="1" applyFont="1" applyFill="1" applyBorder="1" applyAlignment="1" applyProtection="1">
      <alignment horizontal="left" wrapText="1"/>
      <protection hidden="1"/>
    </xf>
    <xf numFmtId="0" fontId="9" fillId="0" borderId="12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165" fontId="3" fillId="0" borderId="8" xfId="1" applyNumberFormat="1" applyFont="1" applyFill="1" applyBorder="1" applyAlignment="1" applyProtection="1">
      <protection hidden="1"/>
    </xf>
    <xf numFmtId="167" fontId="9" fillId="0" borderId="16" xfId="1" applyNumberFormat="1" applyFont="1" applyFill="1" applyBorder="1" applyAlignment="1" applyProtection="1">
      <alignment wrapText="1"/>
      <protection hidden="1"/>
    </xf>
    <xf numFmtId="166" fontId="9" fillId="0" borderId="16" xfId="3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2" applyNumberFormat="1" applyFont="1" applyFill="1" applyBorder="1" applyAlignment="1" applyProtection="1">
      <protection hidden="1"/>
    </xf>
    <xf numFmtId="164" fontId="3" fillId="0" borderId="18" xfId="2" applyNumberFormat="1" applyFont="1" applyFill="1" applyBorder="1" applyAlignment="1" applyProtection="1">
      <protection hidden="1"/>
    </xf>
    <xf numFmtId="165" fontId="3" fillId="0" borderId="18" xfId="2" applyNumberFormat="1" applyFont="1" applyFill="1" applyBorder="1" applyAlignment="1" applyProtection="1">
      <protection hidden="1"/>
    </xf>
    <xf numFmtId="166" fontId="3" fillId="0" borderId="18" xfId="2" applyNumberFormat="1" applyFont="1" applyFill="1" applyBorder="1" applyAlignment="1" applyProtection="1">
      <protection hidden="1"/>
    </xf>
    <xf numFmtId="165" fontId="4" fillId="0" borderId="10" xfId="2" applyNumberFormat="1" applyFont="1" applyFill="1" applyBorder="1" applyAlignment="1" applyProtection="1">
      <protection hidden="1"/>
    </xf>
    <xf numFmtId="49" fontId="8" fillId="0" borderId="4" xfId="1" applyNumberFormat="1" applyFont="1" applyFill="1" applyBorder="1" applyAlignment="1" applyProtection="1">
      <alignment horizontal="left"/>
      <protection hidden="1"/>
    </xf>
    <xf numFmtId="167" fontId="9" fillId="0" borderId="4" xfId="2" applyNumberFormat="1" applyFont="1" applyFill="1" applyBorder="1" applyAlignment="1" applyProtection="1">
      <alignment wrapText="1"/>
      <protection hidden="1"/>
    </xf>
    <xf numFmtId="166" fontId="9" fillId="0" borderId="4" xfId="3" applyNumberFormat="1" applyFont="1" applyFill="1" applyBorder="1" applyAlignment="1" applyProtection="1">
      <alignment horizontal="left" vertical="center" wrapText="1"/>
      <protection hidden="1"/>
    </xf>
    <xf numFmtId="165" fontId="3" fillId="0" borderId="4" xfId="2" applyNumberFormat="1" applyFont="1" applyFill="1" applyBorder="1" applyAlignment="1" applyProtection="1">
      <protection hidden="1"/>
    </xf>
    <xf numFmtId="0" fontId="8" fillId="0" borderId="4" xfId="0" applyFont="1" applyFill="1" applyBorder="1" applyAlignment="1">
      <alignment horizontal="justify" vertical="top" wrapText="1"/>
    </xf>
    <xf numFmtId="164" fontId="3" fillId="0" borderId="46" xfId="1" applyNumberFormat="1" applyFont="1" applyFill="1" applyBorder="1" applyAlignment="1" applyProtection="1">
      <protection hidden="1"/>
    </xf>
    <xf numFmtId="165" fontId="3" fillId="0" borderId="46" xfId="1" applyNumberFormat="1" applyFont="1" applyFill="1" applyBorder="1" applyAlignment="1" applyProtection="1">
      <protection hidden="1"/>
    </xf>
    <xf numFmtId="167" fontId="9" fillId="0" borderId="25" xfId="1" applyNumberFormat="1" applyFont="1" applyFill="1" applyBorder="1" applyAlignment="1" applyProtection="1">
      <alignment wrapText="1"/>
      <protection hidden="1"/>
    </xf>
    <xf numFmtId="168" fontId="2" fillId="34" borderId="45" xfId="1" applyNumberFormat="1" applyFont="1" applyFill="1" applyBorder="1" applyAlignment="1" applyProtection="1">
      <alignment horizontal="center"/>
      <protection hidden="1"/>
    </xf>
    <xf numFmtId="167" fontId="9" fillId="0" borderId="50" xfId="1" applyNumberFormat="1" applyFont="1" applyFill="1" applyBorder="1" applyAlignment="1" applyProtection="1">
      <alignment wrapText="1"/>
      <protection hidden="1"/>
    </xf>
    <xf numFmtId="168" fontId="2" fillId="34" borderId="47" xfId="1" applyNumberFormat="1" applyFont="1" applyFill="1" applyBorder="1" applyAlignment="1" applyProtection="1">
      <alignment horizontal="center"/>
      <protection hidden="1"/>
    </xf>
    <xf numFmtId="168" fontId="11" fillId="34" borderId="49" xfId="1" applyNumberFormat="1" applyFont="1" applyFill="1" applyBorder="1" applyAlignment="1" applyProtection="1">
      <alignment horizontal="center" vertical="center"/>
      <protection hidden="1"/>
    </xf>
    <xf numFmtId="164" fontId="4" fillId="0" borderId="6" xfId="1" applyNumberFormat="1" applyFont="1" applyFill="1" applyBorder="1" applyAlignment="1" applyProtection="1">
      <protection hidden="1"/>
    </xf>
    <xf numFmtId="168" fontId="11" fillId="34" borderId="45" xfId="1" applyNumberFormat="1" applyFont="1" applyFill="1" applyBorder="1" applyAlignment="1" applyProtection="1">
      <alignment horizontal="center"/>
      <protection hidden="1"/>
    </xf>
    <xf numFmtId="0" fontId="15" fillId="0" borderId="48" xfId="0" applyFont="1" applyFill="1" applyBorder="1" applyAlignment="1">
      <alignment horizontal="left" vertical="top" wrapText="1"/>
    </xf>
    <xf numFmtId="49" fontId="8" fillId="0" borderId="22" xfId="2" applyNumberFormat="1" applyFont="1" applyFill="1" applyBorder="1" applyAlignment="1" applyProtection="1">
      <alignment wrapText="1"/>
      <protection hidden="1"/>
    </xf>
    <xf numFmtId="164" fontId="4" fillId="0" borderId="1" xfId="1" applyNumberFormat="1" applyFont="1" applyFill="1" applyBorder="1" applyAlignment="1" applyProtection="1">
      <protection hidden="1"/>
    </xf>
    <xf numFmtId="167" fontId="8" fillId="0" borderId="25" xfId="2" applyNumberFormat="1" applyFont="1" applyFill="1" applyBorder="1" applyAlignment="1" applyProtection="1">
      <alignment wrapText="1"/>
      <protection hidden="1"/>
    </xf>
    <xf numFmtId="49" fontId="9" fillId="0" borderId="46" xfId="2" applyNumberFormat="1" applyFont="1" applyFill="1" applyBorder="1" applyAlignment="1" applyProtection="1">
      <alignment wrapText="1"/>
      <protection hidden="1"/>
    </xf>
    <xf numFmtId="165" fontId="4" fillId="0" borderId="7" xfId="2" applyNumberFormat="1" applyFont="1" applyFill="1" applyBorder="1" applyAlignment="1" applyProtection="1">
      <alignment wrapText="1"/>
      <protection hidden="1"/>
    </xf>
    <xf numFmtId="49" fontId="8" fillId="0" borderId="8" xfId="2" applyNumberFormat="1" applyFont="1" applyFill="1" applyBorder="1" applyAlignment="1" applyProtection="1">
      <alignment wrapText="1"/>
      <protection hidden="1"/>
    </xf>
    <xf numFmtId="168" fontId="2" fillId="34" borderId="4" xfId="1" applyNumberFormat="1" applyFont="1" applyFill="1" applyBorder="1" applyAlignment="1">
      <alignment horizontal="center"/>
    </xf>
    <xf numFmtId="170" fontId="17" fillId="0" borderId="4" xfId="0" applyNumberFormat="1" applyFont="1" applyFill="1" applyBorder="1" applyAlignment="1">
      <alignment horizontal="right" vertical="top" shrinkToFit="1"/>
    </xf>
    <xf numFmtId="170" fontId="0" fillId="0" borderId="0" xfId="0" applyNumberFormat="1" applyFill="1"/>
    <xf numFmtId="170" fontId="0" fillId="0" borderId="0" xfId="0" applyNumberFormat="1"/>
    <xf numFmtId="170" fontId="0" fillId="0" borderId="0" xfId="0" applyNumberFormat="1" applyFill="1" applyAlignment="1">
      <alignment horizontal="right"/>
    </xf>
    <xf numFmtId="168" fontId="39" fillId="34" borderId="18" xfId="1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left" vertical="top" wrapText="1"/>
    </xf>
    <xf numFmtId="49" fontId="4" fillId="0" borderId="4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protection hidden="1"/>
    </xf>
    <xf numFmtId="49" fontId="1" fillId="0" borderId="4" xfId="45" applyNumberFormat="1" applyFont="1" applyBorder="1" applyAlignment="1"/>
    <xf numFmtId="0" fontId="0" fillId="0" borderId="0" xfId="0" applyNumberFormat="1" applyFill="1" applyAlignment="1">
      <alignment horizontal="right"/>
    </xf>
    <xf numFmtId="0" fontId="6" fillId="34" borderId="22" xfId="0" applyNumberFormat="1" applyFont="1" applyFill="1" applyBorder="1" applyAlignment="1">
      <alignment horizontal="center" vertical="center" wrapText="1"/>
    </xf>
    <xf numFmtId="0" fontId="6" fillId="34" borderId="37" xfId="0" applyNumberFormat="1" applyFont="1" applyFill="1" applyBorder="1" applyAlignment="1">
      <alignment horizontal="center" vertical="center" wrapText="1"/>
    </xf>
    <xf numFmtId="0" fontId="7" fillId="34" borderId="2" xfId="1" applyNumberFormat="1" applyFont="1" applyFill="1" applyBorder="1" applyAlignment="1" applyProtection="1">
      <alignment horizontal="centerContinuous"/>
      <protection hidden="1"/>
    </xf>
    <xf numFmtId="0" fontId="7" fillId="34" borderId="41" xfId="1" applyNumberFormat="1" applyFont="1" applyFill="1" applyBorder="1" applyAlignment="1" applyProtection="1">
      <alignment horizontal="centerContinuous"/>
      <protection hidden="1"/>
    </xf>
    <xf numFmtId="166" fontId="3" fillId="0" borderId="8" xfId="2" applyNumberFormat="1" applyFont="1" applyFill="1" applyBorder="1" applyAlignment="1" applyProtection="1">
      <protection hidden="1"/>
    </xf>
    <xf numFmtId="49" fontId="3" fillId="0" borderId="2" xfId="1" applyNumberFormat="1" applyFont="1" applyFill="1" applyBorder="1" applyAlignment="1" applyProtection="1">
      <protection hidden="1"/>
    </xf>
    <xf numFmtId="167" fontId="9" fillId="0" borderId="36" xfId="1" applyNumberFormat="1" applyFont="1" applyFill="1" applyBorder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right"/>
      <protection hidden="1"/>
    </xf>
    <xf numFmtId="0" fontId="8" fillId="0" borderId="36" xfId="0" applyFont="1" applyFill="1" applyBorder="1" applyAlignment="1">
      <alignment horizontal="left" vertical="top" wrapText="1"/>
    </xf>
    <xf numFmtId="164" fontId="4" fillId="0" borderId="2" xfId="2" applyNumberFormat="1" applyFont="1" applyFill="1" applyBorder="1" applyAlignment="1" applyProtection="1">
      <protection hidden="1"/>
    </xf>
    <xf numFmtId="164" fontId="3" fillId="0" borderId="8" xfId="2" applyNumberFormat="1" applyFont="1" applyFill="1" applyBorder="1" applyAlignment="1" applyProtection="1">
      <protection hidden="1"/>
    </xf>
    <xf numFmtId="164" fontId="3" fillId="0" borderId="10" xfId="2" applyNumberFormat="1" applyFont="1" applyFill="1" applyBorder="1" applyAlignment="1" applyProtection="1">
      <protection hidden="1"/>
    </xf>
    <xf numFmtId="166" fontId="3" fillId="0" borderId="10" xfId="2" applyNumberFormat="1" applyFont="1" applyFill="1" applyBorder="1" applyAlignment="1" applyProtection="1">
      <protection hidden="1"/>
    </xf>
    <xf numFmtId="165" fontId="4" fillId="0" borderId="19" xfId="1" applyNumberFormat="1" applyFont="1" applyFill="1" applyBorder="1" applyAlignment="1" applyProtection="1">
      <protection hidden="1"/>
    </xf>
    <xf numFmtId="168" fontId="11" fillId="34" borderId="18" xfId="1" applyNumberFormat="1" applyFont="1" applyFill="1" applyBorder="1" applyAlignment="1" applyProtection="1">
      <alignment horizontal="center"/>
      <protection hidden="1"/>
    </xf>
    <xf numFmtId="49" fontId="35" fillId="0" borderId="4" xfId="0" applyNumberFormat="1" applyFont="1" applyBorder="1"/>
    <xf numFmtId="0" fontId="15" fillId="0" borderId="8" xfId="0" applyFont="1" applyFill="1" applyBorder="1" applyAlignment="1">
      <alignment horizontal="left" vertical="top" wrapText="1"/>
    </xf>
    <xf numFmtId="49" fontId="0" fillId="0" borderId="8" xfId="0" applyNumberFormat="1" applyBorder="1"/>
    <xf numFmtId="0" fontId="0" fillId="0" borderId="8" xfId="0" applyBorder="1"/>
    <xf numFmtId="168" fontId="11" fillId="0" borderId="8" xfId="1" applyNumberFormat="1" applyFont="1" applyFill="1" applyBorder="1" applyAlignment="1" applyProtection="1">
      <alignment horizontal="center"/>
      <protection hidden="1"/>
    </xf>
    <xf numFmtId="167" fontId="9" fillId="0" borderId="43" xfId="1" applyNumberFormat="1" applyFont="1" applyFill="1" applyBorder="1" applyAlignment="1" applyProtection="1">
      <alignment wrapText="1"/>
      <protection hidden="1"/>
    </xf>
    <xf numFmtId="167" fontId="8" fillId="0" borderId="43" xfId="1" applyNumberFormat="1" applyFont="1" applyFill="1" applyBorder="1" applyAlignment="1" applyProtection="1">
      <alignment wrapText="1"/>
      <protection hidden="1"/>
    </xf>
    <xf numFmtId="171" fontId="11" fillId="34" borderId="4" xfId="1" applyNumberFormat="1" applyFont="1" applyFill="1" applyBorder="1" applyAlignment="1" applyProtection="1">
      <alignment horizontal="right"/>
      <protection hidden="1"/>
    </xf>
    <xf numFmtId="171" fontId="11" fillId="34" borderId="4" xfId="1" applyNumberFormat="1" applyFont="1" applyFill="1" applyBorder="1" applyAlignment="1">
      <alignment horizontal="right"/>
    </xf>
    <xf numFmtId="171" fontId="2" fillId="34" borderId="4" xfId="1" applyNumberFormat="1" applyFont="1" applyFill="1" applyBorder="1" applyAlignment="1">
      <alignment horizontal="right"/>
    </xf>
    <xf numFmtId="171" fontId="11" fillId="34" borderId="10" xfId="1" applyNumberFormat="1" applyFont="1" applyFill="1" applyBorder="1" applyAlignment="1">
      <alignment horizontal="right"/>
    </xf>
    <xf numFmtId="171" fontId="2" fillId="34" borderId="10" xfId="1" applyNumberFormat="1" applyFont="1" applyFill="1" applyBorder="1" applyAlignment="1">
      <alignment horizontal="right"/>
    </xf>
    <xf numFmtId="171" fontId="11" fillId="34" borderId="10" xfId="1" applyNumberFormat="1" applyFont="1" applyFill="1" applyBorder="1" applyAlignment="1" applyProtection="1">
      <alignment horizontal="right"/>
      <protection hidden="1"/>
    </xf>
    <xf numFmtId="171" fontId="2" fillId="34" borderId="5" xfId="1" applyNumberFormat="1" applyFont="1" applyFill="1" applyBorder="1" applyAlignment="1">
      <alignment horizontal="right"/>
    </xf>
    <xf numFmtId="171" fontId="2" fillId="34" borderId="7" xfId="1" applyNumberFormat="1" applyFont="1" applyFill="1" applyBorder="1" applyAlignment="1">
      <alignment horizontal="right"/>
    </xf>
    <xf numFmtId="171" fontId="2" fillId="34" borderId="18" xfId="1" applyNumberFormat="1" applyFont="1" applyFill="1" applyBorder="1" applyAlignment="1">
      <alignment horizontal="right"/>
    </xf>
    <xf numFmtId="171" fontId="11" fillId="34" borderId="5" xfId="1" applyNumberFormat="1" applyFont="1" applyFill="1" applyBorder="1" applyAlignment="1">
      <alignment horizontal="right"/>
    </xf>
    <xf numFmtId="171" fontId="12" fillId="34" borderId="18" xfId="1" applyNumberFormat="1" applyFont="1" applyFill="1" applyBorder="1" applyAlignment="1">
      <alignment horizontal="right"/>
    </xf>
    <xf numFmtId="171" fontId="2" fillId="34" borderId="4" xfId="1" applyNumberFormat="1" applyFont="1" applyFill="1" applyBorder="1" applyAlignment="1" applyProtection="1">
      <alignment horizontal="right"/>
      <protection hidden="1"/>
    </xf>
    <xf numFmtId="171" fontId="12" fillId="34" borderId="4" xfId="1" applyNumberFormat="1" applyFont="1" applyFill="1" applyBorder="1" applyAlignment="1" applyProtection="1">
      <alignment horizontal="right"/>
      <protection hidden="1"/>
    </xf>
    <xf numFmtId="171" fontId="12" fillId="34" borderId="10" xfId="1" applyNumberFormat="1" applyFont="1" applyFill="1" applyBorder="1" applyAlignment="1" applyProtection="1">
      <alignment horizontal="right"/>
      <protection hidden="1"/>
    </xf>
    <xf numFmtId="171" fontId="12" fillId="34" borderId="5" xfId="1" applyNumberFormat="1" applyFont="1" applyFill="1" applyBorder="1" applyAlignment="1" applyProtection="1">
      <alignment horizontal="right"/>
      <protection hidden="1"/>
    </xf>
    <xf numFmtId="171" fontId="13" fillId="34" borderId="5" xfId="1" applyNumberFormat="1" applyFont="1" applyFill="1" applyBorder="1" applyAlignment="1" applyProtection="1">
      <alignment horizontal="right"/>
      <protection hidden="1"/>
    </xf>
    <xf numFmtId="171" fontId="12" fillId="34" borderId="7" xfId="1" applyNumberFormat="1" applyFont="1" applyFill="1" applyBorder="1" applyAlignment="1" applyProtection="1">
      <alignment horizontal="right"/>
      <protection hidden="1"/>
    </xf>
    <xf numFmtId="171" fontId="11" fillId="34" borderId="9" xfId="1" applyNumberFormat="1" applyFont="1" applyFill="1" applyBorder="1" applyAlignment="1" applyProtection="1">
      <alignment horizontal="right"/>
      <protection hidden="1"/>
    </xf>
    <xf numFmtId="171" fontId="11" fillId="34" borderId="5" xfId="1" applyNumberFormat="1" applyFont="1" applyFill="1" applyBorder="1" applyAlignment="1" applyProtection="1">
      <alignment horizontal="right"/>
      <protection hidden="1"/>
    </xf>
    <xf numFmtId="171" fontId="13" fillId="34" borderId="5" xfId="1" applyNumberFormat="1" applyFont="1" applyFill="1" applyBorder="1" applyAlignment="1">
      <alignment horizontal="right"/>
    </xf>
    <xf numFmtId="171" fontId="12" fillId="34" borderId="5" xfId="1" applyNumberFormat="1" applyFont="1" applyFill="1" applyBorder="1" applyAlignment="1">
      <alignment horizontal="right"/>
    </xf>
    <xf numFmtId="171" fontId="11" fillId="34" borderId="8" xfId="1" applyNumberFormat="1" applyFont="1" applyFill="1" applyBorder="1" applyAlignment="1">
      <alignment horizontal="right"/>
    </xf>
    <xf numFmtId="168" fontId="2" fillId="34" borderId="4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 applyProtection="1">
      <alignment horizontal="center"/>
      <protection hidden="1"/>
    </xf>
    <xf numFmtId="168" fontId="2" fillId="34" borderId="9" xfId="1" applyNumberFormat="1" applyFont="1" applyFill="1" applyBorder="1" applyAlignment="1" applyProtection="1">
      <alignment horizontal="center"/>
      <protection hidden="1"/>
    </xf>
    <xf numFmtId="0" fontId="1" fillId="33" borderId="4" xfId="0" applyFont="1" applyFill="1" applyBorder="1" applyAlignment="1">
      <alignment horizontal="center" vertical="center" wrapText="1"/>
    </xf>
    <xf numFmtId="49" fontId="1" fillId="33" borderId="5" xfId="0" applyNumberFormat="1" applyFont="1" applyFill="1" applyBorder="1" applyAlignment="1">
      <alignment horizontal="center" vertical="top" shrinkToFit="1"/>
    </xf>
    <xf numFmtId="49" fontId="1" fillId="33" borderId="36" xfId="0" applyNumberFormat="1" applyFont="1" applyFill="1" applyBorder="1" applyAlignment="1">
      <alignment horizontal="center" vertical="top" shrinkToFit="1"/>
    </xf>
    <xf numFmtId="49" fontId="1" fillId="33" borderId="26" xfId="0" applyNumberFormat="1" applyFont="1" applyFill="1" applyBorder="1" applyAlignment="1">
      <alignment horizontal="center" vertical="top" shrinkToFit="1"/>
    </xf>
    <xf numFmtId="170" fontId="1" fillId="0" borderId="4" xfId="0" applyNumberFormat="1" applyFont="1" applyFill="1" applyBorder="1" applyAlignment="1">
      <alignment horizontal="center" vertical="center" wrapText="1"/>
    </xf>
    <xf numFmtId="170" fontId="46" fillId="0" borderId="4" xfId="0" applyNumberFormat="1" applyFont="1" applyFill="1" applyBorder="1" applyAlignment="1">
      <alignment horizontal="right" vertical="top" shrinkToFit="1"/>
    </xf>
    <xf numFmtId="170" fontId="1" fillId="0" borderId="4" xfId="0" applyNumberFormat="1" applyFont="1" applyFill="1" applyBorder="1" applyAlignment="1">
      <alignment horizontal="right" vertical="top" shrinkToFit="1"/>
    </xf>
    <xf numFmtId="49" fontId="1" fillId="33" borderId="20" xfId="0" applyNumberFormat="1" applyFont="1" applyFill="1" applyBorder="1" applyAlignment="1">
      <alignment horizontal="center" vertical="top" shrinkToFit="1"/>
    </xf>
    <xf numFmtId="0" fontId="47" fillId="0" borderId="0" xfId="0" applyFont="1"/>
    <xf numFmtId="0" fontId="46" fillId="33" borderId="4" xfId="0" applyFont="1" applyFill="1" applyBorder="1" applyAlignment="1">
      <alignment vertical="top" wrapText="1"/>
    </xf>
    <xf numFmtId="170" fontId="47" fillId="0" borderId="0" xfId="0" applyNumberFormat="1" applyFont="1"/>
    <xf numFmtId="170" fontId="47" fillId="0" borderId="0" xfId="0" applyNumberFormat="1" applyFont="1" applyFill="1" applyAlignment="1">
      <alignment horizontal="right"/>
    </xf>
    <xf numFmtId="0" fontId="1" fillId="33" borderId="4" xfId="0" applyFont="1" applyFill="1" applyBorder="1" applyAlignment="1">
      <alignment vertical="top" wrapText="1"/>
    </xf>
    <xf numFmtId="0" fontId="1" fillId="33" borderId="5" xfId="0" applyFont="1" applyFill="1" applyBorder="1" applyAlignment="1">
      <alignment horizontal="center" vertical="center" wrapText="1"/>
    </xf>
    <xf numFmtId="0" fontId="1" fillId="33" borderId="36" xfId="0" applyFont="1" applyFill="1" applyBorder="1" applyAlignment="1">
      <alignment horizontal="center" vertical="center" wrapText="1"/>
    </xf>
    <xf numFmtId="0" fontId="1" fillId="33" borderId="26" xfId="0" applyFont="1" applyFill="1" applyBorder="1" applyAlignment="1">
      <alignment horizontal="center" vertical="center" wrapText="1"/>
    </xf>
    <xf numFmtId="0" fontId="46" fillId="33" borderId="4" xfId="0" applyFont="1" applyFill="1" applyBorder="1" applyAlignment="1">
      <alignment horizontal="left" vertical="center" wrapText="1"/>
    </xf>
    <xf numFmtId="170" fontId="46" fillId="0" borderId="4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top" wrapText="1"/>
    </xf>
    <xf numFmtId="164" fontId="4" fillId="0" borderId="6" xfId="2" applyNumberFormat="1" applyFont="1" applyFill="1" applyBorder="1" applyAlignment="1" applyProtection="1">
      <protection hidden="1"/>
    </xf>
    <xf numFmtId="164" fontId="4" fillId="0" borderId="7" xfId="2" applyNumberFormat="1" applyFont="1" applyFill="1" applyBorder="1" applyAlignment="1" applyProtection="1">
      <protection hidden="1"/>
    </xf>
    <xf numFmtId="166" fontId="4" fillId="0" borderId="7" xfId="2" applyNumberFormat="1" applyFont="1" applyFill="1" applyBorder="1" applyAlignment="1" applyProtection="1">
      <protection hidden="1"/>
    </xf>
    <xf numFmtId="171" fontId="11" fillId="34" borderId="7" xfId="1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justify" vertical="top" wrapText="1"/>
    </xf>
    <xf numFmtId="168" fontId="11" fillId="0" borderId="8" xfId="1" applyNumberFormat="1" applyFont="1" applyFill="1" applyBorder="1" applyAlignment="1">
      <alignment horizontal="center"/>
    </xf>
    <xf numFmtId="49" fontId="8" fillId="0" borderId="1" xfId="2" applyNumberFormat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protection hidden="1"/>
    </xf>
    <xf numFmtId="168" fontId="11" fillId="34" borderId="37" xfId="1" applyNumberFormat="1" applyFont="1" applyFill="1" applyBorder="1" applyAlignment="1" applyProtection="1">
      <alignment horizontal="center"/>
      <protection hidden="1"/>
    </xf>
    <xf numFmtId="164" fontId="49" fillId="0" borderId="4" xfId="2" applyNumberFormat="1" applyFont="1" applyFill="1" applyBorder="1" applyAlignment="1" applyProtection="1">
      <protection hidden="1"/>
    </xf>
    <xf numFmtId="165" fontId="49" fillId="0" borderId="4" xfId="2" applyNumberFormat="1" applyFont="1" applyFill="1" applyBorder="1" applyAlignment="1" applyProtection="1">
      <alignment wrapText="1"/>
      <protection hidden="1"/>
    </xf>
    <xf numFmtId="166" fontId="49" fillId="0" borderId="4" xfId="2" applyNumberFormat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168" fontId="2" fillId="34" borderId="7" xfId="1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top" wrapText="1"/>
    </xf>
    <xf numFmtId="166" fontId="4" fillId="0" borderId="6" xfId="1" applyNumberFormat="1" applyFont="1" applyFill="1" applyBorder="1" applyAlignment="1" applyProtection="1">
      <protection hidden="1"/>
    </xf>
    <xf numFmtId="0" fontId="8" fillId="0" borderId="15" xfId="0" applyFont="1" applyFill="1" applyBorder="1" applyAlignment="1">
      <alignment horizontal="left" vertical="top" wrapText="1"/>
    </xf>
    <xf numFmtId="165" fontId="4" fillId="0" borderId="0" xfId="1" applyNumberFormat="1" applyFont="1" applyFill="1" applyBorder="1" applyAlignment="1" applyProtection="1">
      <protection hidden="1"/>
    </xf>
    <xf numFmtId="0" fontId="6" fillId="33" borderId="4" xfId="0" applyFont="1" applyFill="1" applyBorder="1" applyAlignment="1">
      <alignment vertical="top" wrapText="1"/>
    </xf>
    <xf numFmtId="170" fontId="18" fillId="0" borderId="4" xfId="0" applyNumberFormat="1" applyFont="1" applyFill="1" applyBorder="1" applyAlignment="1">
      <alignment horizontal="right" vertical="top" shrinkToFit="1"/>
    </xf>
    <xf numFmtId="0" fontId="8" fillId="0" borderId="4" xfId="0" applyFont="1" applyFill="1" applyBorder="1" applyAlignment="1">
      <alignment horizontal="left" vertical="top" wrapText="1"/>
    </xf>
    <xf numFmtId="49" fontId="9" fillId="0" borderId="6" xfId="1" applyNumberFormat="1" applyFont="1" applyFill="1" applyBorder="1" applyAlignment="1" applyProtection="1">
      <alignment wrapText="1"/>
      <protection hidden="1"/>
    </xf>
    <xf numFmtId="167" fontId="8" fillId="0" borderId="44" xfId="1" applyNumberFormat="1" applyFont="1" applyFill="1" applyBorder="1" applyAlignment="1" applyProtection="1">
      <alignment wrapText="1"/>
      <protection hidden="1"/>
    </xf>
    <xf numFmtId="49" fontId="8" fillId="0" borderId="8" xfId="1" applyNumberFormat="1" applyFont="1" applyFill="1" applyBorder="1" applyAlignment="1" applyProtection="1">
      <alignment wrapText="1"/>
      <protection hidden="1"/>
    </xf>
    <xf numFmtId="168" fontId="39" fillId="34" borderId="4" xfId="1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left" vertical="top" wrapText="1"/>
    </xf>
    <xf numFmtId="0" fontId="17" fillId="0" borderId="6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62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50" fillId="0" borderId="44" xfId="0" applyFont="1" applyFill="1" applyBorder="1" applyAlignment="1">
      <alignment wrapText="1"/>
    </xf>
    <xf numFmtId="0" fontId="50" fillId="0" borderId="44" xfId="0" applyFont="1" applyFill="1" applyBorder="1" applyAlignment="1">
      <alignment vertical="top" wrapText="1"/>
    </xf>
    <xf numFmtId="0" fontId="53" fillId="0" borderId="61" xfId="0" applyFont="1" applyFill="1" applyBorder="1"/>
    <xf numFmtId="168" fontId="53" fillId="0" borderId="63" xfId="0" applyNumberFormat="1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168" fontId="51" fillId="0" borderId="5" xfId="0" applyNumberFormat="1" applyFont="1" applyFill="1" applyBorder="1" applyAlignment="1">
      <alignment horizontal="center"/>
    </xf>
    <xf numFmtId="168" fontId="52" fillId="0" borderId="5" xfId="0" applyNumberFormat="1" applyFont="1" applyFill="1" applyBorder="1" applyAlignment="1">
      <alignment horizontal="center"/>
    </xf>
    <xf numFmtId="168" fontId="53" fillId="0" borderId="44" xfId="0" applyNumberFormat="1" applyFont="1" applyFill="1" applyBorder="1" applyAlignment="1">
      <alignment horizontal="center"/>
    </xf>
    <xf numFmtId="168" fontId="53" fillId="0" borderId="66" xfId="0" applyNumberFormat="1" applyFont="1" applyFill="1" applyBorder="1" applyAlignment="1">
      <alignment horizontal="center"/>
    </xf>
    <xf numFmtId="168" fontId="51" fillId="0" borderId="25" xfId="0" applyNumberFormat="1" applyFont="1" applyFill="1" applyBorder="1" applyAlignment="1">
      <alignment horizontal="center"/>
    </xf>
    <xf numFmtId="168" fontId="51" fillId="0" borderId="45" xfId="0" applyNumberFormat="1" applyFont="1" applyFill="1" applyBorder="1" applyAlignment="1">
      <alignment horizontal="center"/>
    </xf>
    <xf numFmtId="168" fontId="52" fillId="0" borderId="25" xfId="0" applyNumberFormat="1" applyFont="1" applyFill="1" applyBorder="1" applyAlignment="1">
      <alignment horizontal="center"/>
    </xf>
    <xf numFmtId="168" fontId="52" fillId="0" borderId="45" xfId="0" applyNumberFormat="1" applyFont="1" applyFill="1" applyBorder="1" applyAlignment="1">
      <alignment horizontal="center"/>
    </xf>
    <xf numFmtId="168" fontId="53" fillId="0" borderId="60" xfId="0" applyNumberFormat="1" applyFont="1" applyFill="1" applyBorder="1" applyAlignment="1">
      <alignment horizontal="center"/>
    </xf>
    <xf numFmtId="168" fontId="51" fillId="0" borderId="67" xfId="0" applyNumberFormat="1" applyFont="1" applyFill="1" applyBorder="1" applyAlignment="1">
      <alignment horizontal="center"/>
    </xf>
    <xf numFmtId="168" fontId="52" fillId="0" borderId="67" xfId="0" applyNumberFormat="1" applyFont="1" applyFill="1" applyBorder="1" applyAlignment="1">
      <alignment horizontal="center"/>
    </xf>
    <xf numFmtId="168" fontId="53" fillId="0" borderId="26" xfId="0" applyNumberFormat="1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8" fontId="51" fillId="0" borderId="14" xfId="0" applyNumberFormat="1" applyFont="1" applyFill="1" applyBorder="1" applyAlignment="1">
      <alignment horizontal="center"/>
    </xf>
    <xf numFmtId="168" fontId="51" fillId="0" borderId="4" xfId="0" applyNumberFormat="1" applyFont="1" applyFill="1" applyBorder="1" applyAlignment="1">
      <alignment horizontal="center"/>
    </xf>
    <xf numFmtId="0" fontId="1" fillId="33" borderId="5" xfId="0" applyFont="1" applyFill="1" applyBorder="1" applyAlignment="1">
      <alignment horizontal="center" vertical="center" wrapText="1"/>
    </xf>
    <xf numFmtId="0" fontId="1" fillId="33" borderId="36" xfId="0" applyFont="1" applyFill="1" applyBorder="1" applyAlignment="1">
      <alignment horizontal="center" vertical="center" wrapText="1"/>
    </xf>
    <xf numFmtId="0" fontId="1" fillId="33" borderId="26" xfId="0" applyFont="1" applyFill="1" applyBorder="1" applyAlignment="1">
      <alignment horizontal="center" vertical="center" wrapText="1"/>
    </xf>
    <xf numFmtId="0" fontId="46" fillId="33" borderId="23" xfId="0" applyFont="1" applyFill="1" applyBorder="1" applyAlignment="1">
      <alignment horizontal="center"/>
    </xf>
    <xf numFmtId="0" fontId="40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4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/>
    </xf>
    <xf numFmtId="169" fontId="35" fillId="0" borderId="5" xfId="0" applyNumberFormat="1" applyFont="1" applyBorder="1" applyAlignment="1">
      <alignment horizontal="center"/>
    </xf>
    <xf numFmtId="169" fontId="35" fillId="0" borderId="26" xfId="0" applyNumberFormat="1" applyFon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9" fontId="0" fillId="0" borderId="26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26" xfId="0" applyNumberFormat="1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168" fontId="35" fillId="0" borderId="5" xfId="0" applyNumberFormat="1" applyFont="1" applyBorder="1" applyAlignment="1">
      <alignment horizontal="center" vertical="center"/>
    </xf>
    <xf numFmtId="168" fontId="35" fillId="0" borderId="26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40" fillId="0" borderId="56" xfId="0" applyFont="1" applyFill="1" applyBorder="1" applyAlignment="1">
      <alignment horizont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58" xfId="0" applyFont="1" applyFill="1" applyBorder="1" applyAlignment="1">
      <alignment horizont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</cellXfs>
  <cellStyles count="75">
    <cellStyle name="20% — акцент1" xfId="22" builtinId="30" customBuiltin="1"/>
    <cellStyle name="20% — акцент2" xfId="26" builtinId="34" customBuiltin="1"/>
    <cellStyle name="20% — акцент3" xfId="30" builtinId="38" customBuiltin="1"/>
    <cellStyle name="20% — акцент4" xfId="34" builtinId="42" customBuiltin="1"/>
    <cellStyle name="20% — акцент5" xfId="38" builtinId="46" customBuiltin="1"/>
    <cellStyle name="20% — акцент6" xfId="42" builtinId="50" customBuiltin="1"/>
    <cellStyle name="40% — акцент1" xfId="23" builtinId="31" customBuiltin="1"/>
    <cellStyle name="40% — акцент2" xfId="27" builtinId="35" customBuiltin="1"/>
    <cellStyle name="40% — акцент3" xfId="31" builtinId="39" customBuiltin="1"/>
    <cellStyle name="40% — акцент4" xfId="35" builtinId="43" customBuiltin="1"/>
    <cellStyle name="40% — акцент5" xfId="39" builtinId="47" customBuiltin="1"/>
    <cellStyle name="40% — акцент6" xfId="43" builtinId="51" customBuiltin="1"/>
    <cellStyle name="60% — акцент1" xfId="24" builtinId="32" customBuiltin="1"/>
    <cellStyle name="60% — акцент2" xfId="28" builtinId="36" customBuiltin="1"/>
    <cellStyle name="60% — акцент3" xfId="32" builtinId="40" customBuiltin="1"/>
    <cellStyle name="60% — акцент4" xfId="36" builtinId="44" customBuiltin="1"/>
    <cellStyle name="60% — акцент5" xfId="40" builtinId="48" customBuiltin="1"/>
    <cellStyle name="60% — акцент6" xfId="44" builtinId="52" customBuiltin="1"/>
    <cellStyle name="br" xfId="46"/>
    <cellStyle name="col" xfId="47"/>
    <cellStyle name="style0" xfId="48"/>
    <cellStyle name="td" xfId="49"/>
    <cellStyle name="tr" xfId="50"/>
    <cellStyle name="xl21" xfId="51"/>
    <cellStyle name="xl22" xfId="52"/>
    <cellStyle name="xl23" xfId="53"/>
    <cellStyle name="xl24" xfId="54"/>
    <cellStyle name="xl25" xfId="55"/>
    <cellStyle name="xl26" xfId="56"/>
    <cellStyle name="xl27" xfId="57"/>
    <cellStyle name="xl28" xfId="58"/>
    <cellStyle name="xl29" xfId="59"/>
    <cellStyle name="xl30" xfId="60"/>
    <cellStyle name="xl31" xfId="61"/>
    <cellStyle name="xl32" xfId="62"/>
    <cellStyle name="xl33" xfId="63"/>
    <cellStyle name="xl34" xfId="64"/>
    <cellStyle name="xl35" xfId="65"/>
    <cellStyle name="xl36" xfId="66"/>
    <cellStyle name="xl37" xfId="67"/>
    <cellStyle name="xl38" xfId="68"/>
    <cellStyle name="xl39" xfId="69"/>
    <cellStyle name="xl40" xfId="70"/>
    <cellStyle name="xl41" xfId="71"/>
    <cellStyle name="xl42" xfId="72"/>
    <cellStyle name="xl43" xfId="73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45"/>
    <cellStyle name="Обычный 3" xfId="74"/>
    <cellStyle name="Обычный_Tmp1" xfId="3"/>
    <cellStyle name="Обычный_Tmp2" xfId="1"/>
    <cellStyle name="Обычный_Tmp3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3;&#1072;&#1076;&#1078;&#1080;\Documents\&#1041;&#1102;&#1076;&#1078;&#1077;&#1090;%20&#1085;&#1072;%202012-2014&#1075;\&#1088;&#1072;&#1089;&#1095;&#1077;&#1090;\&#1055;&#1088;&#1086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"/>
      <sheetName val="Лист3"/>
      <sheetName val="норм"/>
      <sheetName val="герг"/>
      <sheetName val="кик"/>
      <sheetName val="айм"/>
      <sheetName val="маа"/>
      <sheetName val="курм"/>
      <sheetName val="мур"/>
      <sheetName val="хар"/>
      <sheetName val="мог"/>
      <sheetName val="куд"/>
      <sheetName val="чал"/>
      <sheetName val="Лист12"/>
      <sheetName val="Лист1"/>
      <sheetName val="Лист2"/>
    </sheetNames>
    <sheetDataSet>
      <sheetData sheetId="0" refreshError="1">
        <row r="10">
          <cell r="D10">
            <v>357000</v>
          </cell>
        </row>
        <row r="11">
          <cell r="D11">
            <v>48000</v>
          </cell>
        </row>
        <row r="19">
          <cell r="D19">
            <v>96037000</v>
          </cell>
        </row>
        <row r="21">
          <cell r="D21">
            <v>1386000</v>
          </cell>
        </row>
        <row r="22">
          <cell r="D22">
            <v>1500000</v>
          </cell>
        </row>
        <row r="23">
          <cell r="D23">
            <v>2136900</v>
          </cell>
        </row>
        <row r="25">
          <cell r="D25">
            <v>566000</v>
          </cell>
        </row>
        <row r="26">
          <cell r="D26">
            <v>7601000</v>
          </cell>
        </row>
        <row r="27">
          <cell r="D27">
            <v>75230000</v>
          </cell>
        </row>
        <row r="29">
          <cell r="D29">
            <v>253000</v>
          </cell>
        </row>
        <row r="30">
          <cell r="D30">
            <v>1392000</v>
          </cell>
        </row>
        <row r="31">
          <cell r="D31">
            <v>1223442</v>
          </cell>
        </row>
        <row r="32">
          <cell r="D32">
            <v>239000</v>
          </cell>
        </row>
        <row r="33">
          <cell r="D33">
            <v>179000</v>
          </cell>
        </row>
        <row r="34">
          <cell r="D34">
            <v>253000</v>
          </cell>
        </row>
        <row r="35">
          <cell r="D35">
            <v>678000</v>
          </cell>
        </row>
        <row r="37">
          <cell r="D37">
            <v>1270000</v>
          </cell>
        </row>
        <row r="38">
          <cell r="D38">
            <v>23566000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I69"/>
  <sheetViews>
    <sheetView zoomScaleNormal="100" workbookViewId="0">
      <selection activeCell="G18" sqref="G18"/>
    </sheetView>
  </sheetViews>
  <sheetFormatPr defaultRowHeight="15" x14ac:dyDescent="0.25"/>
  <cols>
    <col min="1" max="1" width="4" bestFit="1" customWidth="1"/>
    <col min="2" max="2" width="11" customWidth="1"/>
    <col min="3" max="3" width="5" bestFit="1" customWidth="1"/>
    <col min="4" max="4" width="4" bestFit="1" customWidth="1"/>
    <col min="5" max="5" width="47.140625" customWidth="1"/>
    <col min="6" max="6" width="9.85546875" style="68" hidden="1" customWidth="1"/>
    <col min="7" max="7" width="14.7109375" style="196" customWidth="1"/>
    <col min="8" max="9" width="14.7109375" style="197" customWidth="1"/>
  </cols>
  <sheetData>
    <row r="1" spans="1:9" x14ac:dyDescent="0.25">
      <c r="I1" s="198" t="s">
        <v>76</v>
      </c>
    </row>
    <row r="2" spans="1:9" s="96" customFormat="1" x14ac:dyDescent="0.25">
      <c r="F2" s="68"/>
      <c r="G2" s="197"/>
      <c r="H2" s="197"/>
      <c r="I2" s="198" t="s">
        <v>77</v>
      </c>
    </row>
    <row r="3" spans="1:9" s="96" customFormat="1" x14ac:dyDescent="0.25">
      <c r="F3" s="68"/>
      <c r="G3" s="197"/>
      <c r="H3" s="197"/>
      <c r="I3" s="198" t="s">
        <v>78</v>
      </c>
    </row>
    <row r="4" spans="1:9" x14ac:dyDescent="0.25">
      <c r="I4" s="198"/>
    </row>
    <row r="5" spans="1:9" s="96" customFormat="1" ht="15" customHeight="1" x14ac:dyDescent="0.25">
      <c r="A5" s="332" t="s">
        <v>79</v>
      </c>
      <c r="B5" s="332"/>
      <c r="C5" s="332"/>
      <c r="D5" s="332"/>
      <c r="E5" s="332"/>
      <c r="F5" s="332"/>
      <c r="G5" s="332"/>
      <c r="H5" s="332"/>
      <c r="I5" s="332"/>
    </row>
    <row r="6" spans="1:9" ht="37.5" customHeight="1" x14ac:dyDescent="0.3">
      <c r="A6" s="330" t="s">
        <v>319</v>
      </c>
      <c r="B6" s="330"/>
      <c r="C6" s="330"/>
      <c r="D6" s="330"/>
      <c r="E6" s="330"/>
      <c r="F6" s="331"/>
      <c r="G6" s="330"/>
      <c r="H6" s="330"/>
      <c r="I6" s="330"/>
    </row>
    <row r="7" spans="1:9" ht="6.75" customHeight="1" x14ac:dyDescent="0.25">
      <c r="A7" s="260"/>
      <c r="B7" s="260"/>
      <c r="C7" s="260"/>
      <c r="D7" s="260"/>
      <c r="E7" s="260"/>
      <c r="G7" s="263"/>
      <c r="H7" s="262"/>
      <c r="I7" s="262"/>
    </row>
    <row r="8" spans="1:9" ht="25.5" x14ac:dyDescent="0.25">
      <c r="A8" s="326" t="s">
        <v>92</v>
      </c>
      <c r="B8" s="327"/>
      <c r="C8" s="327"/>
      <c r="D8" s="328"/>
      <c r="E8" s="252" t="s">
        <v>91</v>
      </c>
      <c r="F8" s="95" t="s">
        <v>115</v>
      </c>
      <c r="G8" s="256" t="s">
        <v>305</v>
      </c>
      <c r="H8" s="256" t="s">
        <v>306</v>
      </c>
      <c r="I8" s="256" t="s">
        <v>320</v>
      </c>
    </row>
    <row r="9" spans="1:9" s="96" customFormat="1" x14ac:dyDescent="0.25">
      <c r="A9" s="265"/>
      <c r="B9" s="266"/>
      <c r="C9" s="266"/>
      <c r="D9" s="267"/>
      <c r="E9" s="268" t="s">
        <v>289</v>
      </c>
      <c r="F9" s="95"/>
      <c r="G9" s="269">
        <f>SUBTOTAL(9,G10:G26)</f>
        <v>111185.30000000002</v>
      </c>
      <c r="H9" s="269">
        <f t="shared" ref="H9:I9" si="0">SUBTOTAL(9,H10:H26)</f>
        <v>101719.59999999999</v>
      </c>
      <c r="I9" s="269">
        <f t="shared" si="0"/>
        <v>102187.09999999999</v>
      </c>
    </row>
    <row r="10" spans="1:9" ht="63.75" x14ac:dyDescent="0.25">
      <c r="A10" s="253" t="s">
        <v>75</v>
      </c>
      <c r="B10" s="254" t="s">
        <v>158</v>
      </c>
      <c r="C10" s="254" t="s">
        <v>159</v>
      </c>
      <c r="D10" s="255" t="s">
        <v>94</v>
      </c>
      <c r="E10" s="264" t="s">
        <v>160</v>
      </c>
      <c r="F10" s="94">
        <f>9100+150</f>
        <v>9250</v>
      </c>
      <c r="G10" s="258">
        <v>77778.7</v>
      </c>
      <c r="H10" s="258">
        <v>77778.7</v>
      </c>
      <c r="I10" s="258">
        <v>77778.7</v>
      </c>
    </row>
    <row r="11" spans="1:9" ht="89.25" x14ac:dyDescent="0.25">
      <c r="A11" s="253" t="s">
        <v>75</v>
      </c>
      <c r="B11" s="254" t="s">
        <v>161</v>
      </c>
      <c r="C11" s="254" t="s">
        <v>159</v>
      </c>
      <c r="D11" s="255" t="s">
        <v>94</v>
      </c>
      <c r="E11" s="264" t="s">
        <v>162</v>
      </c>
      <c r="F11" s="94">
        <v>6</v>
      </c>
      <c r="G11" s="258">
        <v>3</v>
      </c>
      <c r="H11" s="258">
        <v>3</v>
      </c>
      <c r="I11" s="258">
        <v>3</v>
      </c>
    </row>
    <row r="12" spans="1:9" ht="21" hidden="1" x14ac:dyDescent="0.25">
      <c r="A12" s="97" t="s">
        <v>75</v>
      </c>
      <c r="B12" s="98" t="s">
        <v>96</v>
      </c>
      <c r="C12" s="98" t="s">
        <v>93</v>
      </c>
      <c r="D12" s="99" t="s">
        <v>94</v>
      </c>
      <c r="E12" s="92" t="s">
        <v>95</v>
      </c>
      <c r="F12" s="118">
        <f>ROUND([1]доход!$D$10/1000,0)</f>
        <v>357</v>
      </c>
      <c r="G12" s="195"/>
      <c r="H12" s="195"/>
      <c r="I12" s="195"/>
    </row>
    <row r="13" spans="1:9" x14ac:dyDescent="0.25">
      <c r="A13" s="253" t="s">
        <v>75</v>
      </c>
      <c r="B13" s="254" t="s">
        <v>163</v>
      </c>
      <c r="C13" s="254" t="s">
        <v>159</v>
      </c>
      <c r="D13" s="255" t="s">
        <v>94</v>
      </c>
      <c r="E13" s="264" t="s">
        <v>97</v>
      </c>
      <c r="F13" s="118">
        <f>ROUND([1]доход!$D$11/1000,0)</f>
        <v>48</v>
      </c>
      <c r="G13" s="258">
        <v>315</v>
      </c>
      <c r="H13" s="258">
        <v>315</v>
      </c>
      <c r="I13" s="258">
        <v>315</v>
      </c>
    </row>
    <row r="14" spans="1:9" s="96" customFormat="1" x14ac:dyDescent="0.25">
      <c r="A14" s="253" t="s">
        <v>75</v>
      </c>
      <c r="B14" s="254" t="s">
        <v>331</v>
      </c>
      <c r="C14" s="254" t="s">
        <v>159</v>
      </c>
      <c r="D14" s="255" t="s">
        <v>94</v>
      </c>
      <c r="E14" s="264" t="s">
        <v>169</v>
      </c>
      <c r="F14" s="118"/>
      <c r="G14" s="258">
        <v>8342.4</v>
      </c>
      <c r="H14" s="258">
        <v>8688.9</v>
      </c>
      <c r="I14" s="258">
        <v>9156.4</v>
      </c>
    </row>
    <row r="15" spans="1:9" s="96" customFormat="1" x14ac:dyDescent="0.25">
      <c r="A15" s="253" t="s">
        <v>75</v>
      </c>
      <c r="B15" s="254" t="s">
        <v>332</v>
      </c>
      <c r="C15" s="254" t="s">
        <v>93</v>
      </c>
      <c r="D15" s="255" t="s">
        <v>94</v>
      </c>
      <c r="E15" s="264" t="s">
        <v>176</v>
      </c>
      <c r="F15" s="118"/>
      <c r="G15" s="258">
        <v>17225.900000000001</v>
      </c>
      <c r="H15" s="258">
        <v>10560</v>
      </c>
      <c r="I15" s="258">
        <v>10560</v>
      </c>
    </row>
    <row r="16" spans="1:9" ht="38.25" x14ac:dyDescent="0.25">
      <c r="A16" s="253" t="s">
        <v>75</v>
      </c>
      <c r="B16" s="254" t="s">
        <v>98</v>
      </c>
      <c r="C16" s="254" t="s">
        <v>159</v>
      </c>
      <c r="D16" s="255" t="s">
        <v>94</v>
      </c>
      <c r="E16" s="264" t="s">
        <v>164</v>
      </c>
      <c r="F16" s="94">
        <v>36</v>
      </c>
      <c r="G16" s="258">
        <v>3056.7999999999997</v>
      </c>
      <c r="H16" s="258">
        <v>1494</v>
      </c>
      <c r="I16" s="258">
        <v>1494</v>
      </c>
    </row>
    <row r="17" spans="1:9" ht="24.75" customHeight="1" x14ac:dyDescent="0.25">
      <c r="A17" s="97" t="s">
        <v>75</v>
      </c>
      <c r="B17" s="98" t="s">
        <v>325</v>
      </c>
      <c r="C17" s="98" t="s">
        <v>93</v>
      </c>
      <c r="D17" s="99" t="s">
        <v>94</v>
      </c>
      <c r="E17" s="289" t="s">
        <v>324</v>
      </c>
      <c r="F17" s="94">
        <v>20</v>
      </c>
      <c r="G17" s="290">
        <v>69.8</v>
      </c>
      <c r="H17" s="290">
        <v>30</v>
      </c>
      <c r="I17" s="290">
        <v>30</v>
      </c>
    </row>
    <row r="18" spans="1:9" s="96" customFormat="1" ht="63.75" x14ac:dyDescent="0.25">
      <c r="A18" s="253" t="s">
        <v>75</v>
      </c>
      <c r="B18" s="254" t="s">
        <v>116</v>
      </c>
      <c r="C18" s="254" t="s">
        <v>93</v>
      </c>
      <c r="D18" s="255" t="s">
        <v>101</v>
      </c>
      <c r="E18" s="264" t="s">
        <v>117</v>
      </c>
      <c r="F18" s="94">
        <v>10</v>
      </c>
      <c r="G18" s="258">
        <v>5</v>
      </c>
      <c r="H18" s="258">
        <v>5</v>
      </c>
      <c r="I18" s="258">
        <v>5</v>
      </c>
    </row>
    <row r="19" spans="1:9" ht="51" x14ac:dyDescent="0.25">
      <c r="A19" s="253" t="s">
        <v>75</v>
      </c>
      <c r="B19" s="254" t="s">
        <v>100</v>
      </c>
      <c r="C19" s="254" t="s">
        <v>93</v>
      </c>
      <c r="D19" s="255" t="s">
        <v>101</v>
      </c>
      <c r="E19" s="264" t="s">
        <v>99</v>
      </c>
      <c r="F19" s="94">
        <v>20</v>
      </c>
      <c r="G19" s="258">
        <v>5</v>
      </c>
      <c r="H19" s="258">
        <v>5</v>
      </c>
      <c r="I19" s="258">
        <v>5</v>
      </c>
    </row>
    <row r="20" spans="1:9" ht="51" x14ac:dyDescent="0.25">
      <c r="A20" s="253" t="s">
        <v>75</v>
      </c>
      <c r="B20" s="254" t="s">
        <v>103</v>
      </c>
      <c r="C20" s="254" t="s">
        <v>93</v>
      </c>
      <c r="D20" s="255" t="s">
        <v>101</v>
      </c>
      <c r="E20" s="264" t="s">
        <v>102</v>
      </c>
      <c r="F20" s="94">
        <v>45</v>
      </c>
      <c r="G20" s="258">
        <v>20</v>
      </c>
      <c r="H20" s="258">
        <v>20</v>
      </c>
      <c r="I20" s="258">
        <v>20</v>
      </c>
    </row>
    <row r="21" spans="1:9" s="96" customFormat="1" ht="25.5" x14ac:dyDescent="0.25">
      <c r="A21" s="253" t="s">
        <v>75</v>
      </c>
      <c r="B21" s="254" t="s">
        <v>118</v>
      </c>
      <c r="C21" s="254" t="s">
        <v>93</v>
      </c>
      <c r="D21" s="255" t="s">
        <v>101</v>
      </c>
      <c r="E21" s="264" t="s">
        <v>119</v>
      </c>
      <c r="F21" s="94">
        <v>20</v>
      </c>
      <c r="G21" s="258">
        <v>30</v>
      </c>
      <c r="H21" s="258">
        <v>30</v>
      </c>
      <c r="I21" s="258">
        <v>30</v>
      </c>
    </row>
    <row r="22" spans="1:9" ht="51" x14ac:dyDescent="0.25">
      <c r="A22" s="253" t="s">
        <v>75</v>
      </c>
      <c r="B22" s="254" t="s">
        <v>112</v>
      </c>
      <c r="C22" s="254" t="s">
        <v>93</v>
      </c>
      <c r="D22" s="255" t="s">
        <v>101</v>
      </c>
      <c r="E22" s="264" t="s">
        <v>90</v>
      </c>
      <c r="F22" s="94">
        <v>20</v>
      </c>
      <c r="G22" s="258">
        <v>167.6</v>
      </c>
      <c r="H22" s="258">
        <v>70</v>
      </c>
      <c r="I22" s="258">
        <v>70</v>
      </c>
    </row>
    <row r="23" spans="1:9" ht="25.5" x14ac:dyDescent="0.25">
      <c r="A23" s="253" t="s">
        <v>75</v>
      </c>
      <c r="B23" s="254" t="s">
        <v>105</v>
      </c>
      <c r="C23" s="254" t="s">
        <v>93</v>
      </c>
      <c r="D23" s="255" t="s">
        <v>101</v>
      </c>
      <c r="E23" s="264" t="s">
        <v>104</v>
      </c>
      <c r="F23" s="94">
        <v>155</v>
      </c>
      <c r="G23" s="258">
        <v>35</v>
      </c>
      <c r="H23" s="258">
        <v>35</v>
      </c>
      <c r="I23" s="258">
        <v>35</v>
      </c>
    </row>
    <row r="24" spans="1:9" s="96" customFormat="1" ht="51" x14ac:dyDescent="0.25">
      <c r="A24" s="253" t="s">
        <v>75</v>
      </c>
      <c r="B24" s="254" t="s">
        <v>383</v>
      </c>
      <c r="C24" s="254" t="s">
        <v>93</v>
      </c>
      <c r="D24" s="255" t="s">
        <v>101</v>
      </c>
      <c r="E24" s="264" t="s">
        <v>384</v>
      </c>
      <c r="F24" s="94"/>
      <c r="G24" s="258">
        <v>1446.1</v>
      </c>
      <c r="H24" s="258">
        <v>0</v>
      </c>
      <c r="I24" s="258">
        <v>0</v>
      </c>
    </row>
    <row r="25" spans="1:9" ht="38.25" x14ac:dyDescent="0.25">
      <c r="A25" s="253" t="s">
        <v>75</v>
      </c>
      <c r="B25" s="254" t="s">
        <v>107</v>
      </c>
      <c r="C25" s="254" t="s">
        <v>93</v>
      </c>
      <c r="D25" s="255" t="s">
        <v>101</v>
      </c>
      <c r="E25" s="264" t="s">
        <v>106</v>
      </c>
      <c r="F25" s="94">
        <v>10</v>
      </c>
      <c r="G25" s="258">
        <v>20</v>
      </c>
      <c r="H25" s="258">
        <v>20</v>
      </c>
      <c r="I25" s="258">
        <v>20</v>
      </c>
    </row>
    <row r="26" spans="1:9" s="96" customFormat="1" ht="25.5" x14ac:dyDescent="0.25">
      <c r="A26" s="253" t="s">
        <v>75</v>
      </c>
      <c r="B26" s="254" t="s">
        <v>113</v>
      </c>
      <c r="C26" s="254" t="s">
        <v>93</v>
      </c>
      <c r="D26" s="255" t="s">
        <v>114</v>
      </c>
      <c r="E26" s="264" t="s">
        <v>89</v>
      </c>
      <c r="F26" s="94">
        <v>63</v>
      </c>
      <c r="G26" s="258">
        <v>2665</v>
      </c>
      <c r="H26" s="258">
        <v>2665</v>
      </c>
      <c r="I26" s="258">
        <v>2665</v>
      </c>
    </row>
    <row r="27" spans="1:9" ht="25.5" x14ac:dyDescent="0.25">
      <c r="A27" s="253" t="s">
        <v>75</v>
      </c>
      <c r="B27" s="254" t="s">
        <v>245</v>
      </c>
      <c r="C27" s="254" t="s">
        <v>93</v>
      </c>
      <c r="D27" s="255" t="s">
        <v>228</v>
      </c>
      <c r="E27" s="261" t="s">
        <v>108</v>
      </c>
      <c r="F27" s="118">
        <f>ROUND([1]доход!$D$19/1000,0)</f>
        <v>96037</v>
      </c>
      <c r="G27" s="257">
        <v>113626</v>
      </c>
      <c r="H27" s="257">
        <v>80124</v>
      </c>
      <c r="I27" s="257">
        <v>80124</v>
      </c>
    </row>
    <row r="28" spans="1:9" s="96" customFormat="1" ht="21" hidden="1" x14ac:dyDescent="0.25">
      <c r="A28" s="97" t="s">
        <v>75</v>
      </c>
      <c r="B28" s="98" t="s">
        <v>109</v>
      </c>
      <c r="C28" s="98" t="s">
        <v>93</v>
      </c>
      <c r="D28" s="99" t="s">
        <v>228</v>
      </c>
      <c r="E28" s="92" t="s">
        <v>222</v>
      </c>
      <c r="F28" s="118"/>
      <c r="G28" s="195"/>
      <c r="H28" s="195"/>
      <c r="I28" s="195"/>
    </row>
    <row r="29" spans="1:9" s="96" customFormat="1" ht="21" hidden="1" x14ac:dyDescent="0.25">
      <c r="A29" s="97" t="s">
        <v>75</v>
      </c>
      <c r="B29" s="98" t="s">
        <v>231</v>
      </c>
      <c r="C29" s="98" t="s">
        <v>93</v>
      </c>
      <c r="D29" s="99" t="s">
        <v>228</v>
      </c>
      <c r="E29" s="92" t="s">
        <v>249</v>
      </c>
      <c r="F29" s="118"/>
      <c r="G29" s="195"/>
      <c r="H29" s="195"/>
      <c r="I29" s="195"/>
    </row>
    <row r="30" spans="1:9" s="96" customFormat="1" ht="21" hidden="1" x14ac:dyDescent="0.25">
      <c r="A30" s="97" t="s">
        <v>75</v>
      </c>
      <c r="B30" s="98" t="s">
        <v>231</v>
      </c>
      <c r="C30" s="98" t="s">
        <v>93</v>
      </c>
      <c r="D30" s="99" t="s">
        <v>228</v>
      </c>
      <c r="E30" s="92" t="s">
        <v>250</v>
      </c>
      <c r="F30" s="118"/>
      <c r="G30" s="195"/>
      <c r="H30" s="195"/>
      <c r="I30" s="195"/>
    </row>
    <row r="31" spans="1:9" s="96" customFormat="1" ht="31.5" hidden="1" x14ac:dyDescent="0.25">
      <c r="A31" s="97" t="s">
        <v>75</v>
      </c>
      <c r="B31" s="98" t="s">
        <v>231</v>
      </c>
      <c r="C31" s="98" t="s">
        <v>93</v>
      </c>
      <c r="D31" s="99" t="s">
        <v>228</v>
      </c>
      <c r="E31" s="92" t="s">
        <v>209</v>
      </c>
      <c r="F31" s="118"/>
      <c r="G31" s="195"/>
      <c r="H31" s="195"/>
      <c r="I31" s="195"/>
    </row>
    <row r="32" spans="1:9" ht="31.5" hidden="1" x14ac:dyDescent="0.25">
      <c r="A32" s="97" t="s">
        <v>75</v>
      </c>
      <c r="B32" s="98" t="s">
        <v>231</v>
      </c>
      <c r="C32" s="98" t="s">
        <v>93</v>
      </c>
      <c r="D32" s="99" t="s">
        <v>228</v>
      </c>
      <c r="E32" s="92" t="s">
        <v>230</v>
      </c>
      <c r="F32" s="118">
        <f>ROUND([1]доход!$D$23/1000,1)</f>
        <v>2136.9</v>
      </c>
      <c r="G32" s="195"/>
      <c r="H32" s="195"/>
      <c r="I32" s="195"/>
    </row>
    <row r="33" spans="1:9" s="96" customFormat="1" hidden="1" x14ac:dyDescent="0.25">
      <c r="A33" s="97"/>
      <c r="B33" s="98"/>
      <c r="C33" s="98"/>
      <c r="D33" s="99"/>
      <c r="E33" s="92"/>
      <c r="F33" s="118"/>
      <c r="G33" s="195"/>
      <c r="H33" s="195"/>
      <c r="I33" s="195"/>
    </row>
    <row r="34" spans="1:9" s="96" customFormat="1" x14ac:dyDescent="0.25">
      <c r="A34" s="253"/>
      <c r="B34" s="254"/>
      <c r="C34" s="254"/>
      <c r="D34" s="255"/>
      <c r="E34" s="261" t="s">
        <v>286</v>
      </c>
      <c r="F34" s="118"/>
      <c r="G34" s="257">
        <v>37839.859299999996</v>
      </c>
      <c r="H34" s="257">
        <v>30291.495470000002</v>
      </c>
      <c r="I34" s="257">
        <v>31868.805470000003</v>
      </c>
    </row>
    <row r="35" spans="1:9" x14ac:dyDescent="0.25">
      <c r="A35" s="253" t="s">
        <v>75</v>
      </c>
      <c r="B35" s="254" t="s">
        <v>224</v>
      </c>
      <c r="C35" s="254" t="s">
        <v>93</v>
      </c>
      <c r="D35" s="255" t="s">
        <v>228</v>
      </c>
      <c r="E35" s="264" t="s">
        <v>290</v>
      </c>
      <c r="F35" s="118">
        <f>([1]доход!$D$21+[1]доход!$D$22)/1000</f>
        <v>2886</v>
      </c>
      <c r="G35" s="258">
        <v>2656.2739999999999</v>
      </c>
      <c r="H35" s="258">
        <v>2981.165</v>
      </c>
      <c r="I35" s="258">
        <v>2840.1849999999999</v>
      </c>
    </row>
    <row r="36" spans="1:9" s="96" customFormat="1" ht="25.5" hidden="1" x14ac:dyDescent="0.25">
      <c r="A36" s="253" t="s">
        <v>75</v>
      </c>
      <c r="B36" s="254" t="s">
        <v>231</v>
      </c>
      <c r="C36" s="254" t="s">
        <v>93</v>
      </c>
      <c r="D36" s="255" t="s">
        <v>228</v>
      </c>
      <c r="E36" s="264" t="s">
        <v>347</v>
      </c>
      <c r="F36" s="118"/>
      <c r="G36" s="258"/>
      <c r="H36" s="258"/>
      <c r="I36" s="258"/>
    </row>
    <row r="37" spans="1:9" s="96" customFormat="1" ht="38.25" x14ac:dyDescent="0.25">
      <c r="A37" s="253" t="s">
        <v>75</v>
      </c>
      <c r="B37" s="254" t="s">
        <v>329</v>
      </c>
      <c r="C37" s="254" t="s">
        <v>93</v>
      </c>
      <c r="D37" s="255" t="s">
        <v>228</v>
      </c>
      <c r="E37" s="264" t="s">
        <v>291</v>
      </c>
      <c r="F37" s="118"/>
      <c r="G37" s="258">
        <v>11686.80917</v>
      </c>
      <c r="H37" s="258">
        <v>11686.80917</v>
      </c>
      <c r="I37" s="258">
        <v>11686.80917</v>
      </c>
    </row>
    <row r="38" spans="1:9" s="96" customFormat="1" ht="25.5" hidden="1" x14ac:dyDescent="0.25">
      <c r="A38" s="253" t="s">
        <v>75</v>
      </c>
      <c r="B38" s="254" t="s">
        <v>330</v>
      </c>
      <c r="C38" s="254" t="s">
        <v>93</v>
      </c>
      <c r="D38" s="255" t="s">
        <v>228</v>
      </c>
      <c r="E38" s="264" t="s">
        <v>292</v>
      </c>
      <c r="F38" s="118"/>
      <c r="G38" s="258">
        <v>0</v>
      </c>
      <c r="H38" s="258"/>
      <c r="I38" s="258"/>
    </row>
    <row r="39" spans="1:9" s="96" customFormat="1" ht="63.75" x14ac:dyDescent="0.25">
      <c r="A39" s="253" t="s">
        <v>75</v>
      </c>
      <c r="B39" s="254" t="s">
        <v>231</v>
      </c>
      <c r="C39" s="254" t="s">
        <v>93</v>
      </c>
      <c r="D39" s="255" t="s">
        <v>228</v>
      </c>
      <c r="E39" s="264" t="s">
        <v>293</v>
      </c>
      <c r="F39" s="118"/>
      <c r="G39" s="258">
        <v>1401.5474999999999</v>
      </c>
      <c r="H39" s="258">
        <v>1401.5474999999999</v>
      </c>
      <c r="I39" s="258">
        <v>1401.5474999999999</v>
      </c>
    </row>
    <row r="40" spans="1:9" s="96" customFormat="1" x14ac:dyDescent="0.25">
      <c r="A40" s="253" t="s">
        <v>75</v>
      </c>
      <c r="B40" s="254" t="s">
        <v>340</v>
      </c>
      <c r="C40" s="254" t="s">
        <v>93</v>
      </c>
      <c r="D40" s="255" t="s">
        <v>228</v>
      </c>
      <c r="E40" s="264" t="s">
        <v>294</v>
      </c>
      <c r="F40" s="118"/>
      <c r="G40" s="258">
        <v>11722.647999999999</v>
      </c>
      <c r="H40" s="258">
        <v>13902.463</v>
      </c>
      <c r="I40" s="258">
        <v>15620.753000000001</v>
      </c>
    </row>
    <row r="41" spans="1:9" s="96" customFormat="1" ht="25.5" x14ac:dyDescent="0.25">
      <c r="A41" s="253" t="s">
        <v>75</v>
      </c>
      <c r="B41" s="254" t="s">
        <v>327</v>
      </c>
      <c r="C41" s="254" t="s">
        <v>93</v>
      </c>
      <c r="D41" s="255" t="s">
        <v>228</v>
      </c>
      <c r="E41" s="264" t="s">
        <v>295</v>
      </c>
      <c r="F41" s="118"/>
      <c r="G41" s="258">
        <v>2327.5</v>
      </c>
      <c r="H41" s="258"/>
      <c r="I41" s="258"/>
    </row>
    <row r="42" spans="1:9" s="96" customFormat="1" ht="25.5" x14ac:dyDescent="0.25">
      <c r="A42" s="253"/>
      <c r="B42" s="254"/>
      <c r="C42" s="254"/>
      <c r="D42" s="255"/>
      <c r="E42" s="264" t="s">
        <v>346</v>
      </c>
      <c r="F42" s="118"/>
      <c r="G42" s="258">
        <v>319.51080000000002</v>
      </c>
      <c r="H42" s="258">
        <v>319.51080000000002</v>
      </c>
      <c r="I42" s="258">
        <v>319.51080000000002</v>
      </c>
    </row>
    <row r="43" spans="1:9" s="96" customFormat="1" ht="25.5" x14ac:dyDescent="0.25">
      <c r="A43" s="253" t="s">
        <v>75</v>
      </c>
      <c r="B43" s="254" t="s">
        <v>231</v>
      </c>
      <c r="C43" s="254" t="s">
        <v>93</v>
      </c>
      <c r="D43" s="255" t="s">
        <v>228</v>
      </c>
      <c r="E43" s="264" t="s">
        <v>385</v>
      </c>
      <c r="F43" s="118"/>
      <c r="G43" s="258">
        <v>7725.5698299999995</v>
      </c>
      <c r="H43" s="258">
        <v>0</v>
      </c>
      <c r="I43" s="258">
        <v>0</v>
      </c>
    </row>
    <row r="44" spans="1:9" x14ac:dyDescent="0.25">
      <c r="A44" s="253" t="s">
        <v>75</v>
      </c>
      <c r="B44" s="254" t="s">
        <v>287</v>
      </c>
      <c r="C44" s="254" t="s">
        <v>93</v>
      </c>
      <c r="D44" s="255" t="s">
        <v>228</v>
      </c>
      <c r="E44" s="261" t="s">
        <v>288</v>
      </c>
      <c r="F44" s="118">
        <f>ROUND([1]доход!$D$25/1000,0)</f>
        <v>566</v>
      </c>
      <c r="G44" s="257">
        <v>371250.29700000002</v>
      </c>
      <c r="H44" s="257">
        <v>191093.52699999997</v>
      </c>
      <c r="I44" s="257">
        <v>247093.111</v>
      </c>
    </row>
    <row r="45" spans="1:9" ht="25.5" x14ac:dyDescent="0.25">
      <c r="A45" s="253" t="s">
        <v>75</v>
      </c>
      <c r="B45" s="254" t="s">
        <v>241</v>
      </c>
      <c r="C45" s="254" t="s">
        <v>93</v>
      </c>
      <c r="D45" s="255" t="s">
        <v>228</v>
      </c>
      <c r="E45" s="264" t="s">
        <v>298</v>
      </c>
      <c r="F45" s="118">
        <f>ROUND([1]доход!$D$35/1000,0)</f>
        <v>678</v>
      </c>
      <c r="G45" s="258">
        <v>2340.4</v>
      </c>
      <c r="H45" s="258">
        <v>2532.8000000000002</v>
      </c>
      <c r="I45" s="258">
        <v>2620.6</v>
      </c>
    </row>
    <row r="46" spans="1:9" s="96" customFormat="1" ht="38.25" hidden="1" x14ac:dyDescent="0.25">
      <c r="A46" s="253" t="s">
        <v>75</v>
      </c>
      <c r="B46" s="254" t="s">
        <v>242</v>
      </c>
      <c r="C46" s="254" t="s">
        <v>93</v>
      </c>
      <c r="D46" s="255" t="s">
        <v>228</v>
      </c>
      <c r="E46" s="264" t="s">
        <v>299</v>
      </c>
      <c r="F46" s="118">
        <f>ROUND([1]доход!$D$35/1000,0)</f>
        <v>678</v>
      </c>
      <c r="G46" s="258">
        <v>0</v>
      </c>
      <c r="H46" s="258">
        <v>0</v>
      </c>
      <c r="I46" s="258">
        <v>0</v>
      </c>
    </row>
    <row r="47" spans="1:9" ht="42" hidden="1" x14ac:dyDescent="0.25">
      <c r="A47" s="97" t="s">
        <v>75</v>
      </c>
      <c r="B47" s="98" t="s">
        <v>243</v>
      </c>
      <c r="C47" s="98" t="s">
        <v>93</v>
      </c>
      <c r="D47" s="99" t="s">
        <v>228</v>
      </c>
      <c r="E47" s="92" t="s">
        <v>208</v>
      </c>
      <c r="F47" s="118">
        <f>ROUND([1]доход!$D$26/1000,0)</f>
        <v>7601</v>
      </c>
      <c r="G47" s="195"/>
      <c r="H47" s="195"/>
      <c r="I47" s="195"/>
    </row>
    <row r="48" spans="1:9" s="96" customFormat="1" ht="38.25" x14ac:dyDescent="0.25">
      <c r="A48" s="253" t="s">
        <v>75</v>
      </c>
      <c r="B48" s="254" t="s">
        <v>244</v>
      </c>
      <c r="C48" s="254" t="s">
        <v>93</v>
      </c>
      <c r="D48" s="255" t="s">
        <v>228</v>
      </c>
      <c r="E48" s="264" t="s">
        <v>297</v>
      </c>
      <c r="F48" s="118"/>
      <c r="G48" s="258">
        <v>3.9</v>
      </c>
      <c r="H48" s="258">
        <v>76.5</v>
      </c>
      <c r="I48" s="258">
        <v>3.7</v>
      </c>
    </row>
    <row r="49" spans="1:9" ht="38.25" x14ac:dyDescent="0.25">
      <c r="A49" s="253" t="s">
        <v>75</v>
      </c>
      <c r="B49" s="254" t="s">
        <v>255</v>
      </c>
      <c r="C49" s="254" t="s">
        <v>93</v>
      </c>
      <c r="D49" s="255" t="s">
        <v>228</v>
      </c>
      <c r="E49" s="261" t="s">
        <v>232</v>
      </c>
      <c r="F49" s="94">
        <f>([1]доход!$D$27+[1]доход!$D$29+[1]доход!$D$32+[1]доход!$D$33+[1]доход!$D$34+[1]доход!$D$37+[1]доход!$D$38)/1000</f>
        <v>100990</v>
      </c>
      <c r="G49" s="257">
        <v>341474.9</v>
      </c>
      <c r="H49" s="257">
        <v>153983.26999999999</v>
      </c>
      <c r="I49" s="257">
        <v>209964.21</v>
      </c>
    </row>
    <row r="50" spans="1:9" s="96" customFormat="1" x14ac:dyDescent="0.25">
      <c r="A50" s="253" t="s">
        <v>75</v>
      </c>
      <c r="B50" s="254" t="s">
        <v>255</v>
      </c>
      <c r="C50" s="254" t="s">
        <v>93</v>
      </c>
      <c r="D50" s="255" t="s">
        <v>228</v>
      </c>
      <c r="E50" s="264" t="s">
        <v>233</v>
      </c>
      <c r="F50" s="94"/>
      <c r="G50" s="258">
        <v>205951</v>
      </c>
      <c r="H50" s="258">
        <v>79512.67</v>
      </c>
      <c r="I50" s="258">
        <v>119358.61</v>
      </c>
    </row>
    <row r="51" spans="1:9" s="96" customFormat="1" x14ac:dyDescent="0.25">
      <c r="A51" s="253" t="s">
        <v>75</v>
      </c>
      <c r="B51" s="254" t="s">
        <v>255</v>
      </c>
      <c r="C51" s="254" t="s">
        <v>93</v>
      </c>
      <c r="D51" s="255" t="s">
        <v>228</v>
      </c>
      <c r="E51" s="264" t="s">
        <v>234</v>
      </c>
      <c r="F51" s="94"/>
      <c r="G51" s="258">
        <v>93033</v>
      </c>
      <c r="H51" s="258">
        <v>43825</v>
      </c>
      <c r="I51" s="258">
        <v>59960</v>
      </c>
    </row>
    <row r="52" spans="1:9" s="96" customFormat="1" x14ac:dyDescent="0.25">
      <c r="A52" s="253" t="s">
        <v>75</v>
      </c>
      <c r="B52" s="254" t="s">
        <v>255</v>
      </c>
      <c r="C52" s="254" t="s">
        <v>93</v>
      </c>
      <c r="D52" s="255" t="s">
        <v>228</v>
      </c>
      <c r="E52" s="264" t="s">
        <v>235</v>
      </c>
      <c r="F52" s="94"/>
      <c r="G52" s="258">
        <v>40010</v>
      </c>
      <c r="H52" s="258">
        <v>29282</v>
      </c>
      <c r="I52" s="258">
        <v>29282</v>
      </c>
    </row>
    <row r="53" spans="1:9" s="96" customFormat="1" x14ac:dyDescent="0.25">
      <c r="A53" s="253" t="s">
        <v>75</v>
      </c>
      <c r="B53" s="254" t="s">
        <v>255</v>
      </c>
      <c r="C53" s="254" t="s">
        <v>93</v>
      </c>
      <c r="D53" s="255" t="s">
        <v>228</v>
      </c>
      <c r="E53" s="264" t="s">
        <v>236</v>
      </c>
      <c r="F53" s="94"/>
      <c r="G53" s="258">
        <v>314.39999999999998</v>
      </c>
      <c r="H53" s="258">
        <v>209.6</v>
      </c>
      <c r="I53" s="258">
        <v>209.6</v>
      </c>
    </row>
    <row r="54" spans="1:9" s="96" customFormat="1" x14ac:dyDescent="0.25">
      <c r="A54" s="253" t="s">
        <v>75</v>
      </c>
      <c r="B54" s="254" t="s">
        <v>255</v>
      </c>
      <c r="C54" s="254" t="s">
        <v>93</v>
      </c>
      <c r="D54" s="255" t="s">
        <v>228</v>
      </c>
      <c r="E54" s="264" t="s">
        <v>237</v>
      </c>
      <c r="F54" s="94"/>
      <c r="G54" s="258">
        <v>1114.5</v>
      </c>
      <c r="H54" s="258">
        <v>577</v>
      </c>
      <c r="I54" s="258">
        <v>577</v>
      </c>
    </row>
    <row r="55" spans="1:9" s="96" customFormat="1" ht="25.5" x14ac:dyDescent="0.25">
      <c r="A55" s="253" t="s">
        <v>75</v>
      </c>
      <c r="B55" s="254" t="s">
        <v>255</v>
      </c>
      <c r="C55" s="254" t="s">
        <v>93</v>
      </c>
      <c r="D55" s="255" t="s">
        <v>228</v>
      </c>
      <c r="E55" s="264" t="s">
        <v>238</v>
      </c>
      <c r="F55" s="94"/>
      <c r="G55" s="258">
        <v>826</v>
      </c>
      <c r="H55" s="258">
        <v>577</v>
      </c>
      <c r="I55" s="258">
        <v>577</v>
      </c>
    </row>
    <row r="56" spans="1:9" s="96" customFormat="1" x14ac:dyDescent="0.25">
      <c r="A56" s="253" t="s">
        <v>75</v>
      </c>
      <c r="B56" s="254" t="s">
        <v>255</v>
      </c>
      <c r="C56" s="254" t="s">
        <v>93</v>
      </c>
      <c r="D56" s="255" t="s">
        <v>228</v>
      </c>
      <c r="E56" s="264" t="s">
        <v>239</v>
      </c>
      <c r="F56" s="94"/>
      <c r="G56" s="258">
        <v>226</v>
      </c>
      <c r="H56" s="258">
        <v>0</v>
      </c>
      <c r="I56" s="258">
        <v>0</v>
      </c>
    </row>
    <row r="57" spans="1:9" s="96" customFormat="1" ht="63.75" x14ac:dyDescent="0.25">
      <c r="A57" s="253" t="s">
        <v>75</v>
      </c>
      <c r="B57" s="254" t="s">
        <v>246</v>
      </c>
      <c r="C57" s="254" t="s">
        <v>93</v>
      </c>
      <c r="D57" s="255" t="s">
        <v>228</v>
      </c>
      <c r="E57" s="264" t="s">
        <v>120</v>
      </c>
      <c r="F57" s="118">
        <f>ROUND([1]доход!$D$31/1000,3)</f>
        <v>1223.442</v>
      </c>
      <c r="G57" s="258">
        <v>2027.4</v>
      </c>
      <c r="H57" s="258">
        <v>2027.4</v>
      </c>
      <c r="I57" s="258">
        <v>2027.4</v>
      </c>
    </row>
    <row r="58" spans="1:9" ht="38.25" hidden="1" x14ac:dyDescent="0.25">
      <c r="A58" s="253" t="s">
        <v>75</v>
      </c>
      <c r="B58" s="254" t="s">
        <v>240</v>
      </c>
      <c r="C58" s="254" t="s">
        <v>93</v>
      </c>
      <c r="D58" s="255" t="s">
        <v>228</v>
      </c>
      <c r="E58" s="264" t="s">
        <v>110</v>
      </c>
      <c r="F58" s="118">
        <f>ROUND([1]доход!$D$30/1000,0)</f>
        <v>1392</v>
      </c>
      <c r="G58" s="258">
        <v>0</v>
      </c>
      <c r="H58" s="258">
        <v>6478</v>
      </c>
      <c r="I58" s="258">
        <v>6478</v>
      </c>
    </row>
    <row r="59" spans="1:9" s="96" customFormat="1" ht="31.5" hidden="1" x14ac:dyDescent="0.25">
      <c r="A59" s="140" t="s">
        <v>75</v>
      </c>
      <c r="B59" s="140" t="s">
        <v>227</v>
      </c>
      <c r="C59" s="140" t="s">
        <v>93</v>
      </c>
      <c r="D59" s="140" t="s">
        <v>228</v>
      </c>
      <c r="E59" s="92" t="s">
        <v>225</v>
      </c>
      <c r="F59" s="141"/>
      <c r="G59" s="195"/>
      <c r="H59" s="195"/>
      <c r="I59" s="195"/>
    </row>
    <row r="60" spans="1:9" s="96" customFormat="1" ht="76.5" x14ac:dyDescent="0.25">
      <c r="A60" s="259" t="s">
        <v>75</v>
      </c>
      <c r="B60" s="259" t="s">
        <v>247</v>
      </c>
      <c r="C60" s="259" t="s">
        <v>93</v>
      </c>
      <c r="D60" s="259" t="s">
        <v>228</v>
      </c>
      <c r="E60" s="264" t="s">
        <v>173</v>
      </c>
      <c r="F60" s="141"/>
      <c r="G60" s="258">
        <v>597.45100000000002</v>
      </c>
      <c r="H60" s="258">
        <v>1186.3</v>
      </c>
      <c r="I60" s="258">
        <v>1186.3</v>
      </c>
    </row>
    <row r="61" spans="1:9" s="96" customFormat="1" ht="63.75" x14ac:dyDescent="0.25">
      <c r="A61" s="140" t="s">
        <v>75</v>
      </c>
      <c r="B61" s="140" t="s">
        <v>252</v>
      </c>
      <c r="C61" s="140" t="s">
        <v>93</v>
      </c>
      <c r="D61" s="140" t="s">
        <v>228</v>
      </c>
      <c r="E61" s="264" t="s">
        <v>251</v>
      </c>
      <c r="F61" s="141"/>
      <c r="G61" s="258">
        <v>24529.68</v>
      </c>
      <c r="H61" s="258">
        <v>24529.68</v>
      </c>
      <c r="I61" s="258">
        <v>24529.68</v>
      </c>
    </row>
    <row r="62" spans="1:9" s="96" customFormat="1" ht="60.75" customHeight="1" x14ac:dyDescent="0.25">
      <c r="A62" s="140" t="s">
        <v>75</v>
      </c>
      <c r="B62" s="254" t="s">
        <v>328</v>
      </c>
      <c r="C62" s="140" t="s">
        <v>93</v>
      </c>
      <c r="D62" s="140" t="s">
        <v>228</v>
      </c>
      <c r="E62" s="264" t="s">
        <v>296</v>
      </c>
      <c r="F62" s="141"/>
      <c r="G62" s="258">
        <v>198.446</v>
      </c>
      <c r="H62" s="258">
        <v>201.45699999999999</v>
      </c>
      <c r="I62" s="258">
        <v>205.101</v>
      </c>
    </row>
    <row r="63" spans="1:9" s="96" customFormat="1" ht="38.25" x14ac:dyDescent="0.25">
      <c r="A63" s="140" t="s">
        <v>75</v>
      </c>
      <c r="B63" s="254" t="s">
        <v>328</v>
      </c>
      <c r="C63" s="140" t="s">
        <v>93</v>
      </c>
      <c r="D63" s="140" t="s">
        <v>228</v>
      </c>
      <c r="E63" s="264" t="s">
        <v>348</v>
      </c>
      <c r="F63" s="141"/>
      <c r="G63" s="257">
        <v>78.12</v>
      </c>
      <c r="H63" s="257">
        <v>78.12</v>
      </c>
      <c r="I63" s="257">
        <v>78.12</v>
      </c>
    </row>
    <row r="64" spans="1:9" ht="15.75" thickBot="1" x14ac:dyDescent="0.3">
      <c r="A64" s="329" t="s">
        <v>87</v>
      </c>
      <c r="B64" s="329"/>
      <c r="C64" s="329"/>
      <c r="D64" s="329"/>
      <c r="E64" s="329"/>
      <c r="F64" s="93">
        <f>SUM(F10:F58)</f>
        <v>224248.342</v>
      </c>
      <c r="G64" s="257">
        <v>633901.45629999996</v>
      </c>
      <c r="H64" s="257">
        <v>403228.62246999994</v>
      </c>
      <c r="I64" s="257">
        <v>461273.01646999997</v>
      </c>
    </row>
    <row r="65" spans="6:9" x14ac:dyDescent="0.25">
      <c r="F65" s="100"/>
    </row>
    <row r="66" spans="6:9" x14ac:dyDescent="0.25">
      <c r="H66" s="196"/>
      <c r="I66" s="196"/>
    </row>
    <row r="67" spans="6:9" x14ac:dyDescent="0.25">
      <c r="H67" s="196"/>
      <c r="I67" s="196"/>
    </row>
    <row r="69" spans="6:9" x14ac:dyDescent="0.25">
      <c r="H69" s="196"/>
      <c r="I69" s="196"/>
    </row>
  </sheetData>
  <autoFilter ref="A8:I64">
    <filterColumn colId="0" showButton="0"/>
    <filterColumn colId="1" showButton="0"/>
    <filterColumn colId="2" showButton="0"/>
    <filterColumn colId="6">
      <filters>
        <filter val="1 114,500"/>
        <filter val="1 401,548"/>
        <filter val="1 446,100"/>
        <filter val="11 686,809"/>
        <filter val="11 722,648"/>
        <filter val="111 185,300"/>
        <filter val="113 626,000"/>
        <filter val="167,600"/>
        <filter val="17 225,900"/>
        <filter val="198,446"/>
        <filter val="2 027,400"/>
        <filter val="2 327,500"/>
        <filter val="2 340,400"/>
        <filter val="2 656,274"/>
        <filter val="2 665,000"/>
        <filter val="20,000"/>
        <filter val="205 951,000"/>
        <filter val="226,000"/>
        <filter val="24 529,680"/>
        <filter val="3 056,800"/>
        <filter val="3,000"/>
        <filter val="3,900"/>
        <filter val="30,000"/>
        <filter val="314,400"/>
        <filter val="315,000"/>
        <filter val="319,511"/>
        <filter val="341 474,900"/>
        <filter val="35,000"/>
        <filter val="37 839,859"/>
        <filter val="371 250,297"/>
        <filter val="40 010,000"/>
        <filter val="5,000"/>
        <filter val="597,451"/>
        <filter val="633 901,456"/>
        <filter val="69,800"/>
        <filter val="7 725,570"/>
        <filter val="77 778,700"/>
        <filter val="78,120"/>
        <filter val="8 342,400"/>
        <filter val="826,000"/>
        <filter val="93 033,000"/>
      </filters>
    </filterColumn>
  </autoFilter>
  <mergeCells count="4">
    <mergeCell ref="A8:D8"/>
    <mergeCell ref="A64:E64"/>
    <mergeCell ref="A6:I6"/>
    <mergeCell ref="A5:I5"/>
  </mergeCells>
  <pageMargins left="0.70866141732283472" right="0.15748031496062992" top="0.74803149606299213" bottom="0.35433070866141736" header="0.31496062992125984" footer="0.15748031496062992"/>
  <pageSetup paperSize="9" scale="8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232"/>
  <sheetViews>
    <sheetView workbookViewId="0">
      <selection activeCell="F9" sqref="F9:H228"/>
    </sheetView>
  </sheetViews>
  <sheetFormatPr defaultRowHeight="15" x14ac:dyDescent="0.25"/>
  <cols>
    <col min="1" max="1" width="39.7109375" style="96" customWidth="1"/>
    <col min="2" max="2" width="3.28515625" style="96" bestFit="1" customWidth="1"/>
    <col min="3" max="3" width="3.5703125" style="96" bestFit="1" customWidth="1"/>
    <col min="4" max="4" width="9.85546875" style="96" customWidth="1"/>
    <col min="5" max="5" width="4.140625" style="96" bestFit="1" customWidth="1"/>
    <col min="6" max="6" width="11.85546875" style="96" customWidth="1"/>
    <col min="7" max="7" width="11.5703125" style="68" customWidth="1"/>
    <col min="8" max="8" width="15.140625" style="96" customWidth="1"/>
    <col min="9" max="16384" width="9.140625" style="96"/>
  </cols>
  <sheetData>
    <row r="1" spans="1:8" x14ac:dyDescent="0.25">
      <c r="A1" s="46"/>
      <c r="B1" s="46"/>
      <c r="C1" s="46"/>
      <c r="D1" s="46"/>
      <c r="E1" s="46"/>
      <c r="F1" s="63"/>
      <c r="G1" s="204"/>
      <c r="H1" s="63" t="s">
        <v>88</v>
      </c>
    </row>
    <row r="2" spans="1:8" x14ac:dyDescent="0.25">
      <c r="A2" s="46"/>
      <c r="B2" s="46"/>
      <c r="C2" s="46"/>
      <c r="D2" s="46"/>
      <c r="E2" s="46"/>
      <c r="F2" s="63"/>
      <c r="G2" s="204"/>
      <c r="H2" s="90" t="s">
        <v>77</v>
      </c>
    </row>
    <row r="3" spans="1:8" x14ac:dyDescent="0.25">
      <c r="A3" s="46"/>
      <c r="B3" s="46"/>
      <c r="C3" s="46"/>
      <c r="D3" s="46"/>
      <c r="E3" s="46"/>
      <c r="F3" s="63"/>
      <c r="G3" s="204"/>
      <c r="H3" s="90" t="s">
        <v>78</v>
      </c>
    </row>
    <row r="4" spans="1:8" ht="15" customHeight="1" x14ac:dyDescent="0.25">
      <c r="A4" s="46"/>
      <c r="B4" s="46"/>
      <c r="C4" s="46"/>
      <c r="D4" s="46"/>
      <c r="E4" s="46"/>
      <c r="F4" s="63"/>
      <c r="G4" s="204"/>
      <c r="H4" s="90"/>
    </row>
    <row r="5" spans="1:8" ht="15.75" x14ac:dyDescent="0.25">
      <c r="A5" s="333" t="s">
        <v>79</v>
      </c>
      <c r="B5" s="333"/>
      <c r="C5" s="333"/>
      <c r="D5" s="333"/>
      <c r="E5" s="333"/>
      <c r="F5" s="333"/>
      <c r="G5" s="333"/>
      <c r="H5" s="333"/>
    </row>
    <row r="6" spans="1:8" ht="38.25" customHeight="1" thickBot="1" x14ac:dyDescent="0.3">
      <c r="A6" s="331" t="s">
        <v>321</v>
      </c>
      <c r="B6" s="331"/>
      <c r="C6" s="331"/>
      <c r="D6" s="331"/>
      <c r="E6" s="331"/>
      <c r="F6" s="331"/>
      <c r="G6" s="331"/>
      <c r="H6" s="331"/>
    </row>
    <row r="7" spans="1:8" ht="97.5" customHeight="1" x14ac:dyDescent="0.25">
      <c r="A7" s="47" t="s">
        <v>0</v>
      </c>
      <c r="B7" s="48" t="s">
        <v>1</v>
      </c>
      <c r="C7" s="48" t="s">
        <v>2</v>
      </c>
      <c r="D7" s="48" t="s">
        <v>3</v>
      </c>
      <c r="E7" s="48" t="s">
        <v>4</v>
      </c>
      <c r="F7" s="105" t="s">
        <v>5</v>
      </c>
      <c r="G7" s="205" t="s">
        <v>6</v>
      </c>
      <c r="H7" s="206" t="s">
        <v>214</v>
      </c>
    </row>
    <row r="8" spans="1:8" x14ac:dyDescent="0.25">
      <c r="A8" s="157">
        <v>1</v>
      </c>
      <c r="B8" s="156">
        <v>2</v>
      </c>
      <c r="C8" s="156">
        <v>3</v>
      </c>
      <c r="D8" s="156">
        <v>4</v>
      </c>
      <c r="E8" s="156">
        <v>5</v>
      </c>
      <c r="F8" s="158">
        <v>7</v>
      </c>
      <c r="G8" s="207"/>
      <c r="H8" s="208">
        <v>8</v>
      </c>
    </row>
    <row r="9" spans="1:8" ht="15.75" customHeight="1" x14ac:dyDescent="0.25">
      <c r="A9" s="173" t="s">
        <v>7</v>
      </c>
      <c r="B9" s="152" t="s">
        <v>74</v>
      </c>
      <c r="C9" s="152" t="s">
        <v>74</v>
      </c>
      <c r="D9" s="152" t="s">
        <v>179</v>
      </c>
      <c r="E9" s="152" t="s">
        <v>75</v>
      </c>
      <c r="F9" s="227">
        <v>670185.5876429294</v>
      </c>
      <c r="G9" s="227">
        <v>261017.31934292932</v>
      </c>
      <c r="H9" s="227">
        <v>409316.1483</v>
      </c>
    </row>
    <row r="10" spans="1:8" ht="15.75" customHeight="1" x14ac:dyDescent="0.25">
      <c r="A10" s="136" t="s">
        <v>8</v>
      </c>
      <c r="B10" s="11">
        <v>1</v>
      </c>
      <c r="C10" s="11">
        <v>0</v>
      </c>
      <c r="D10" s="152" t="s">
        <v>179</v>
      </c>
      <c r="E10" s="12">
        <v>0</v>
      </c>
      <c r="F10" s="227">
        <v>50084.783719999999</v>
      </c>
      <c r="G10" s="227">
        <v>48593.203719999998</v>
      </c>
      <c r="H10" s="227">
        <v>1491.58</v>
      </c>
    </row>
    <row r="11" spans="1:8" ht="36.75" customHeight="1" x14ac:dyDescent="0.25">
      <c r="A11" s="136" t="s">
        <v>9</v>
      </c>
      <c r="B11" s="11">
        <v>1</v>
      </c>
      <c r="C11" s="11">
        <v>2</v>
      </c>
      <c r="D11" s="152" t="s">
        <v>179</v>
      </c>
      <c r="E11" s="12">
        <v>0</v>
      </c>
      <c r="F11" s="228">
        <v>3140</v>
      </c>
      <c r="G11" s="228">
        <v>3140</v>
      </c>
      <c r="H11" s="228">
        <v>0</v>
      </c>
    </row>
    <row r="12" spans="1:8" ht="24.75" x14ac:dyDescent="0.25">
      <c r="A12" s="135" t="s">
        <v>10</v>
      </c>
      <c r="B12" s="4">
        <v>1</v>
      </c>
      <c r="C12" s="4">
        <v>2</v>
      </c>
      <c r="D12" s="5" t="s">
        <v>183</v>
      </c>
      <c r="E12" s="6">
        <v>100</v>
      </c>
      <c r="F12" s="229">
        <v>3095</v>
      </c>
      <c r="G12" s="229">
        <v>3095</v>
      </c>
      <c r="H12" s="229">
        <v>0</v>
      </c>
    </row>
    <row r="13" spans="1:8" x14ac:dyDescent="0.25">
      <c r="A13" s="135" t="s">
        <v>11</v>
      </c>
      <c r="B13" s="4">
        <v>1</v>
      </c>
      <c r="C13" s="4">
        <v>2</v>
      </c>
      <c r="D13" s="5" t="s">
        <v>184</v>
      </c>
      <c r="E13" s="6">
        <v>200</v>
      </c>
      <c r="F13" s="229">
        <v>45</v>
      </c>
      <c r="G13" s="229">
        <v>45</v>
      </c>
      <c r="H13" s="229">
        <v>0</v>
      </c>
    </row>
    <row r="14" spans="1:8" ht="36.75" customHeight="1" x14ac:dyDescent="0.25">
      <c r="A14" s="80" t="s">
        <v>12</v>
      </c>
      <c r="B14" s="7">
        <v>1</v>
      </c>
      <c r="C14" s="7">
        <v>3</v>
      </c>
      <c r="D14" s="152" t="s">
        <v>179</v>
      </c>
      <c r="E14" s="45">
        <v>0</v>
      </c>
      <c r="F14" s="227">
        <v>5758.02</v>
      </c>
      <c r="G14" s="227">
        <v>5758.02</v>
      </c>
      <c r="H14" s="227">
        <v>0</v>
      </c>
    </row>
    <row r="15" spans="1:8" x14ac:dyDescent="0.25">
      <c r="A15" s="135" t="s">
        <v>13</v>
      </c>
      <c r="B15" s="4">
        <v>1</v>
      </c>
      <c r="C15" s="4">
        <v>3</v>
      </c>
      <c r="D15" s="5" t="s">
        <v>185</v>
      </c>
      <c r="E15" s="6">
        <v>100</v>
      </c>
      <c r="F15" s="229">
        <v>3387.52</v>
      </c>
      <c r="G15" s="229">
        <v>3387.52</v>
      </c>
      <c r="H15" s="229">
        <v>0</v>
      </c>
    </row>
    <row r="16" spans="1:8" x14ac:dyDescent="0.25">
      <c r="A16" s="135" t="s">
        <v>11</v>
      </c>
      <c r="B16" s="4">
        <v>1</v>
      </c>
      <c r="C16" s="4">
        <v>3</v>
      </c>
      <c r="D16" s="5" t="s">
        <v>184</v>
      </c>
      <c r="E16" s="6">
        <v>100</v>
      </c>
      <c r="F16" s="229">
        <v>2045.5</v>
      </c>
      <c r="G16" s="229">
        <v>2045.5</v>
      </c>
      <c r="H16" s="229">
        <v>0</v>
      </c>
    </row>
    <row r="17" spans="1:8" x14ac:dyDescent="0.25">
      <c r="A17" s="135" t="s">
        <v>11</v>
      </c>
      <c r="B17" s="4">
        <v>1</v>
      </c>
      <c r="C17" s="4">
        <v>3</v>
      </c>
      <c r="D17" s="5" t="s">
        <v>184</v>
      </c>
      <c r="E17" s="6">
        <v>200</v>
      </c>
      <c r="F17" s="229">
        <v>310</v>
      </c>
      <c r="G17" s="229">
        <v>310</v>
      </c>
      <c r="H17" s="229">
        <v>0</v>
      </c>
    </row>
    <row r="18" spans="1:8" x14ac:dyDescent="0.25">
      <c r="A18" s="135" t="s">
        <v>11</v>
      </c>
      <c r="B18" s="4">
        <v>1</v>
      </c>
      <c r="C18" s="4">
        <v>3</v>
      </c>
      <c r="D18" s="5" t="s">
        <v>184</v>
      </c>
      <c r="E18" s="6">
        <v>851</v>
      </c>
      <c r="F18" s="229">
        <v>15</v>
      </c>
      <c r="G18" s="229">
        <v>15</v>
      </c>
      <c r="H18" s="229">
        <v>0</v>
      </c>
    </row>
    <row r="19" spans="1:8" ht="36.75" x14ac:dyDescent="0.25">
      <c r="A19" s="80" t="s">
        <v>14</v>
      </c>
      <c r="B19" s="7">
        <v>1</v>
      </c>
      <c r="C19" s="7">
        <v>4</v>
      </c>
      <c r="D19" s="152" t="s">
        <v>179</v>
      </c>
      <c r="E19" s="45">
        <v>0</v>
      </c>
      <c r="F19" s="228">
        <v>20841.845000000001</v>
      </c>
      <c r="G19" s="228">
        <v>19727.345000000001</v>
      </c>
      <c r="H19" s="228">
        <v>1114.5</v>
      </c>
    </row>
    <row r="20" spans="1:8" x14ac:dyDescent="0.25">
      <c r="A20" s="135" t="s">
        <v>11</v>
      </c>
      <c r="B20" s="4">
        <v>1</v>
      </c>
      <c r="C20" s="4">
        <v>4</v>
      </c>
      <c r="D20" s="5" t="s">
        <v>184</v>
      </c>
      <c r="E20" s="6">
        <v>100</v>
      </c>
      <c r="F20" s="229">
        <v>19007</v>
      </c>
      <c r="G20" s="229">
        <v>19007</v>
      </c>
      <c r="H20" s="229">
        <v>0</v>
      </c>
    </row>
    <row r="21" spans="1:8" x14ac:dyDescent="0.25">
      <c r="A21" s="135" t="s">
        <v>11</v>
      </c>
      <c r="B21" s="4">
        <v>1</v>
      </c>
      <c r="C21" s="4">
        <v>4</v>
      </c>
      <c r="D21" s="5" t="s">
        <v>184</v>
      </c>
      <c r="E21" s="6">
        <v>200</v>
      </c>
      <c r="F21" s="229">
        <v>620.34500000000003</v>
      </c>
      <c r="G21" s="229">
        <v>620.34500000000003</v>
      </c>
      <c r="H21" s="229"/>
    </row>
    <row r="22" spans="1:8" x14ac:dyDescent="0.25">
      <c r="A22" s="135" t="s">
        <v>11</v>
      </c>
      <c r="B22" s="4">
        <v>1</v>
      </c>
      <c r="C22" s="4">
        <v>4</v>
      </c>
      <c r="D22" s="5" t="s">
        <v>184</v>
      </c>
      <c r="E22" s="6">
        <v>800</v>
      </c>
      <c r="F22" s="229">
        <v>100</v>
      </c>
      <c r="G22" s="229">
        <v>100</v>
      </c>
      <c r="H22" s="229">
        <v>0</v>
      </c>
    </row>
    <row r="23" spans="1:8" ht="26.25" customHeight="1" x14ac:dyDescent="0.25">
      <c r="A23" s="135" t="s">
        <v>22</v>
      </c>
      <c r="B23" s="4">
        <v>1</v>
      </c>
      <c r="C23" s="4">
        <v>4</v>
      </c>
      <c r="D23" s="5">
        <v>9980077710</v>
      </c>
      <c r="E23" s="6">
        <v>100</v>
      </c>
      <c r="F23" s="229">
        <v>845.5</v>
      </c>
      <c r="G23" s="229"/>
      <c r="H23" s="229">
        <v>845.5</v>
      </c>
    </row>
    <row r="24" spans="1:8" ht="26.25" customHeight="1" x14ac:dyDescent="0.25">
      <c r="A24" s="135" t="s">
        <v>22</v>
      </c>
      <c r="B24" s="4">
        <v>1</v>
      </c>
      <c r="C24" s="4">
        <v>4</v>
      </c>
      <c r="D24" s="5">
        <v>9980077710</v>
      </c>
      <c r="E24" s="6">
        <v>200</v>
      </c>
      <c r="F24" s="229">
        <v>269</v>
      </c>
      <c r="G24" s="229"/>
      <c r="H24" s="229">
        <v>269</v>
      </c>
    </row>
    <row r="25" spans="1:8" ht="24.75" hidden="1" x14ac:dyDescent="0.25">
      <c r="A25" s="135" t="s">
        <v>20</v>
      </c>
      <c r="B25" s="4">
        <v>7</v>
      </c>
      <c r="C25" s="4">
        <v>9</v>
      </c>
      <c r="D25" s="5">
        <v>1940977720</v>
      </c>
      <c r="E25" s="6">
        <v>100</v>
      </c>
      <c r="F25" s="229">
        <v>0</v>
      </c>
      <c r="G25" s="229"/>
      <c r="H25" s="229"/>
    </row>
    <row r="26" spans="1:8" ht="24.75" hidden="1" x14ac:dyDescent="0.25">
      <c r="A26" s="135" t="s">
        <v>20</v>
      </c>
      <c r="B26" s="4">
        <v>7</v>
      </c>
      <c r="C26" s="4">
        <v>9</v>
      </c>
      <c r="D26" s="5">
        <v>1940977720</v>
      </c>
      <c r="E26" s="6">
        <v>200</v>
      </c>
      <c r="F26" s="229">
        <v>0</v>
      </c>
      <c r="G26" s="229"/>
      <c r="H26" s="229"/>
    </row>
    <row r="27" spans="1:8" x14ac:dyDescent="0.25">
      <c r="A27" s="136" t="s">
        <v>177</v>
      </c>
      <c r="B27" s="11">
        <v>1</v>
      </c>
      <c r="C27" s="11">
        <v>5</v>
      </c>
      <c r="D27" s="152" t="s">
        <v>179</v>
      </c>
      <c r="E27" s="12">
        <v>0</v>
      </c>
      <c r="F27" s="228">
        <v>3.9</v>
      </c>
      <c r="G27" s="228">
        <v>0</v>
      </c>
      <c r="H27" s="228">
        <v>3.9</v>
      </c>
    </row>
    <row r="28" spans="1:8" ht="36.75" x14ac:dyDescent="0.25">
      <c r="A28" s="135" t="s">
        <v>178</v>
      </c>
      <c r="B28" s="4">
        <v>1</v>
      </c>
      <c r="C28" s="4">
        <v>5</v>
      </c>
      <c r="D28" s="5">
        <v>9980051200</v>
      </c>
      <c r="E28" s="6">
        <v>200</v>
      </c>
      <c r="F28" s="229">
        <v>3.9</v>
      </c>
      <c r="G28" s="229">
        <v>0</v>
      </c>
      <c r="H28" s="229">
        <v>3.9</v>
      </c>
    </row>
    <row r="29" spans="1:8" s="131" customFormat="1" ht="36.75" x14ac:dyDescent="0.25">
      <c r="A29" s="136" t="s">
        <v>15</v>
      </c>
      <c r="B29" s="11">
        <v>1</v>
      </c>
      <c r="C29" s="11">
        <v>6</v>
      </c>
      <c r="D29" s="152" t="s">
        <v>179</v>
      </c>
      <c r="E29" s="12">
        <v>0</v>
      </c>
      <c r="F29" s="228">
        <v>8013.4</v>
      </c>
      <c r="G29" s="228">
        <v>8013.4</v>
      </c>
      <c r="H29" s="228">
        <v>0</v>
      </c>
    </row>
    <row r="30" spans="1:8" s="131" customFormat="1" x14ac:dyDescent="0.25">
      <c r="A30" s="135" t="s">
        <v>11</v>
      </c>
      <c r="B30" s="4">
        <v>1</v>
      </c>
      <c r="C30" s="4">
        <v>6</v>
      </c>
      <c r="D30" s="5" t="s">
        <v>184</v>
      </c>
      <c r="E30" s="6">
        <v>100</v>
      </c>
      <c r="F30" s="229">
        <v>5668</v>
      </c>
      <c r="G30" s="229">
        <v>5668</v>
      </c>
      <c r="H30" s="229">
        <v>0</v>
      </c>
    </row>
    <row r="31" spans="1:8" x14ac:dyDescent="0.25">
      <c r="A31" s="135" t="s">
        <v>11</v>
      </c>
      <c r="B31" s="4">
        <v>1</v>
      </c>
      <c r="C31" s="4">
        <v>6</v>
      </c>
      <c r="D31" s="5" t="s">
        <v>184</v>
      </c>
      <c r="E31" s="6">
        <v>200</v>
      </c>
      <c r="F31" s="229">
        <v>370.4</v>
      </c>
      <c r="G31" s="229">
        <v>370.4</v>
      </c>
      <c r="H31" s="229">
        <v>0</v>
      </c>
    </row>
    <row r="32" spans="1:8" hidden="1" x14ac:dyDescent="0.25">
      <c r="A32" s="135" t="s">
        <v>11</v>
      </c>
      <c r="B32" s="4">
        <v>1</v>
      </c>
      <c r="C32" s="4">
        <v>6</v>
      </c>
      <c r="D32" s="5" t="s">
        <v>184</v>
      </c>
      <c r="E32" s="6">
        <v>800</v>
      </c>
      <c r="F32" s="229">
        <v>0</v>
      </c>
      <c r="G32" s="229"/>
      <c r="H32" s="229">
        <v>0</v>
      </c>
    </row>
    <row r="33" spans="1:8" x14ac:dyDescent="0.25">
      <c r="A33" s="226" t="s">
        <v>283</v>
      </c>
      <c r="B33" s="11">
        <v>1</v>
      </c>
      <c r="C33" s="11">
        <v>6</v>
      </c>
      <c r="D33" s="9" t="s">
        <v>184</v>
      </c>
      <c r="E33" s="12">
        <v>0</v>
      </c>
      <c r="F33" s="230">
        <v>1975</v>
      </c>
      <c r="G33" s="230">
        <v>1975</v>
      </c>
      <c r="H33" s="230">
        <v>0</v>
      </c>
    </row>
    <row r="34" spans="1:8" x14ac:dyDescent="0.25">
      <c r="A34" s="225" t="s">
        <v>283</v>
      </c>
      <c r="B34" s="4">
        <v>1</v>
      </c>
      <c r="C34" s="4">
        <v>6</v>
      </c>
      <c r="D34" s="5" t="s">
        <v>184</v>
      </c>
      <c r="E34" s="6">
        <v>100</v>
      </c>
      <c r="F34" s="229">
        <v>1825</v>
      </c>
      <c r="G34" s="231">
        <v>1825</v>
      </c>
      <c r="H34" s="231"/>
    </row>
    <row r="35" spans="1:8" x14ac:dyDescent="0.25">
      <c r="A35" s="225" t="s">
        <v>283</v>
      </c>
      <c r="B35" s="4">
        <v>1</v>
      </c>
      <c r="C35" s="4">
        <v>6</v>
      </c>
      <c r="D35" s="5" t="s">
        <v>184</v>
      </c>
      <c r="E35" s="6">
        <v>200</v>
      </c>
      <c r="F35" s="229">
        <v>150</v>
      </c>
      <c r="G35" s="231">
        <v>150</v>
      </c>
      <c r="H35" s="231"/>
    </row>
    <row r="36" spans="1:8" ht="24.75" hidden="1" x14ac:dyDescent="0.25">
      <c r="A36" s="34" t="s">
        <v>140</v>
      </c>
      <c r="B36" s="19">
        <v>1</v>
      </c>
      <c r="C36" s="19">
        <v>7</v>
      </c>
      <c r="D36" s="20">
        <v>0</v>
      </c>
      <c r="E36" s="21">
        <v>0</v>
      </c>
      <c r="F36" s="232">
        <v>0</v>
      </c>
      <c r="G36" s="232">
        <v>0</v>
      </c>
      <c r="H36" s="232">
        <v>0</v>
      </c>
    </row>
    <row r="37" spans="1:8" ht="24.75" hidden="1" x14ac:dyDescent="0.25">
      <c r="A37" s="30" t="s">
        <v>141</v>
      </c>
      <c r="B37" s="4">
        <v>1</v>
      </c>
      <c r="C37" s="4">
        <v>7</v>
      </c>
      <c r="D37" s="5">
        <v>200002</v>
      </c>
      <c r="E37" s="6">
        <v>240</v>
      </c>
      <c r="F37" s="233">
        <v>0</v>
      </c>
      <c r="G37" s="233">
        <v>0</v>
      </c>
      <c r="H37" s="231">
        <v>0</v>
      </c>
    </row>
    <row r="38" spans="1:8" ht="15" hidden="1" customHeight="1" x14ac:dyDescent="0.25">
      <c r="A38" s="33" t="s">
        <v>142</v>
      </c>
      <c r="B38" s="13">
        <v>1</v>
      </c>
      <c r="C38" s="13">
        <v>7</v>
      </c>
      <c r="D38" s="14">
        <v>200003</v>
      </c>
      <c r="E38" s="15">
        <v>240</v>
      </c>
      <c r="F38" s="234">
        <v>0</v>
      </c>
      <c r="G38" s="234">
        <v>0</v>
      </c>
      <c r="H38" s="235">
        <v>0</v>
      </c>
    </row>
    <row r="39" spans="1:8" x14ac:dyDescent="0.25">
      <c r="A39" s="136" t="s">
        <v>17</v>
      </c>
      <c r="B39" s="11">
        <v>1</v>
      </c>
      <c r="C39" s="11">
        <v>11</v>
      </c>
      <c r="D39" s="152" t="s">
        <v>179</v>
      </c>
      <c r="E39" s="12">
        <v>0</v>
      </c>
      <c r="F39" s="227">
        <v>3005.8447199999991</v>
      </c>
      <c r="G39" s="227">
        <v>3005.8447199999991</v>
      </c>
      <c r="H39" s="227">
        <v>0</v>
      </c>
    </row>
    <row r="40" spans="1:8" ht="15.75" customHeight="1" x14ac:dyDescent="0.25">
      <c r="A40" s="135" t="s">
        <v>345</v>
      </c>
      <c r="B40" s="4">
        <v>1</v>
      </c>
      <c r="C40" s="4">
        <v>11</v>
      </c>
      <c r="D40" s="5" t="s">
        <v>187</v>
      </c>
      <c r="E40" s="6">
        <v>800</v>
      </c>
      <c r="F40" s="229">
        <v>3005.8447199999991</v>
      </c>
      <c r="G40" s="229">
        <v>3005.8447199999991</v>
      </c>
      <c r="H40" s="229"/>
    </row>
    <row r="41" spans="1:8" ht="15" hidden="1" customHeight="1" x14ac:dyDescent="0.25">
      <c r="A41" s="65" t="s">
        <v>175</v>
      </c>
      <c r="B41" s="4">
        <v>1</v>
      </c>
      <c r="C41" s="4">
        <v>11</v>
      </c>
      <c r="D41" s="5" t="s">
        <v>186</v>
      </c>
      <c r="E41" s="6">
        <v>800</v>
      </c>
      <c r="F41" s="229">
        <v>0</v>
      </c>
      <c r="G41" s="229">
        <v>0</v>
      </c>
      <c r="H41" s="229">
        <v>0</v>
      </c>
    </row>
    <row r="42" spans="1:8" x14ac:dyDescent="0.25">
      <c r="A42" s="136" t="s">
        <v>19</v>
      </c>
      <c r="B42" s="11">
        <v>1</v>
      </c>
      <c r="C42" s="11">
        <v>13</v>
      </c>
      <c r="D42" s="152" t="s">
        <v>179</v>
      </c>
      <c r="E42" s="12">
        <v>0</v>
      </c>
      <c r="F42" s="227">
        <v>9321.7739999999994</v>
      </c>
      <c r="G42" s="227">
        <v>8948.5939999999991</v>
      </c>
      <c r="H42" s="227">
        <v>373.17999999999995</v>
      </c>
    </row>
    <row r="43" spans="1:8" x14ac:dyDescent="0.25">
      <c r="A43" s="135" t="s">
        <v>121</v>
      </c>
      <c r="B43" s="4">
        <v>1</v>
      </c>
      <c r="C43" s="4">
        <v>13</v>
      </c>
      <c r="D43" s="5">
        <v>9980077730</v>
      </c>
      <c r="E43" s="6">
        <v>200</v>
      </c>
      <c r="F43" s="229">
        <v>314.39999999999998</v>
      </c>
      <c r="G43" s="229">
        <v>0</v>
      </c>
      <c r="H43" s="229">
        <v>314.39999999999998</v>
      </c>
    </row>
    <row r="44" spans="1:8" x14ac:dyDescent="0.25">
      <c r="A44" s="135" t="s">
        <v>260</v>
      </c>
      <c r="B44" s="4">
        <v>1</v>
      </c>
      <c r="C44" s="4">
        <v>13</v>
      </c>
      <c r="D44" s="203" t="s">
        <v>261</v>
      </c>
      <c r="E44" s="6">
        <v>100</v>
      </c>
      <c r="F44" s="229">
        <v>5925.5</v>
      </c>
      <c r="G44" s="229">
        <v>5925.5</v>
      </c>
      <c r="H44" s="229"/>
    </row>
    <row r="45" spans="1:8" x14ac:dyDescent="0.25">
      <c r="A45" s="135" t="s">
        <v>260</v>
      </c>
      <c r="B45" s="4">
        <v>1</v>
      </c>
      <c r="C45" s="4">
        <v>13</v>
      </c>
      <c r="D45" s="203" t="s">
        <v>261</v>
      </c>
      <c r="E45" s="6">
        <v>200</v>
      </c>
      <c r="F45" s="229">
        <v>3000</v>
      </c>
      <c r="G45" s="229">
        <v>3000</v>
      </c>
      <c r="H45" s="229"/>
    </row>
    <row r="46" spans="1:8" ht="24.75" customHeight="1" x14ac:dyDescent="0.25">
      <c r="A46" s="135" t="s">
        <v>349</v>
      </c>
      <c r="B46" s="4">
        <v>1</v>
      </c>
      <c r="C46" s="4">
        <v>13</v>
      </c>
      <c r="D46" s="5">
        <v>9990000000</v>
      </c>
      <c r="E46" s="6">
        <v>999</v>
      </c>
      <c r="F46" s="229">
        <v>61.874000000000002</v>
      </c>
      <c r="G46" s="229">
        <v>3.0939999999999999</v>
      </c>
      <c r="H46" s="229">
        <v>58.78</v>
      </c>
    </row>
    <row r="47" spans="1:8" ht="27.75" customHeight="1" x14ac:dyDescent="0.25">
      <c r="A47" s="135" t="s">
        <v>353</v>
      </c>
      <c r="B47" s="4">
        <v>1</v>
      </c>
      <c r="C47" s="4">
        <v>13</v>
      </c>
      <c r="D47" s="5">
        <v>9940199900</v>
      </c>
      <c r="E47" s="6">
        <v>200</v>
      </c>
      <c r="F47" s="229">
        <v>20</v>
      </c>
      <c r="G47" s="229">
        <v>20</v>
      </c>
      <c r="H47" s="229"/>
    </row>
    <row r="48" spans="1:8" x14ac:dyDescent="0.25">
      <c r="A48" s="136" t="s">
        <v>143</v>
      </c>
      <c r="B48" s="11">
        <v>2</v>
      </c>
      <c r="C48" s="11">
        <v>0</v>
      </c>
      <c r="D48" s="152" t="s">
        <v>179</v>
      </c>
      <c r="E48" s="12">
        <v>0</v>
      </c>
      <c r="F48" s="227">
        <v>2340.4</v>
      </c>
      <c r="G48" s="227">
        <v>0</v>
      </c>
      <c r="H48" s="227">
        <v>2340.4</v>
      </c>
    </row>
    <row r="49" spans="1:8" x14ac:dyDescent="0.25">
      <c r="A49" s="80" t="s">
        <v>144</v>
      </c>
      <c r="B49" s="7">
        <v>2</v>
      </c>
      <c r="C49" s="7">
        <v>3</v>
      </c>
      <c r="D49" s="152" t="s">
        <v>179</v>
      </c>
      <c r="E49" s="45">
        <v>0</v>
      </c>
      <c r="F49" s="228">
        <v>2340.4</v>
      </c>
      <c r="G49" s="228">
        <v>0</v>
      </c>
      <c r="H49" s="228">
        <v>2340.4</v>
      </c>
    </row>
    <row r="50" spans="1:8" ht="25.5" customHeight="1" x14ac:dyDescent="0.25">
      <c r="A50" s="65" t="s">
        <v>145</v>
      </c>
      <c r="B50" s="24">
        <v>2</v>
      </c>
      <c r="C50" s="24">
        <v>3</v>
      </c>
      <c r="D50" s="5">
        <v>9990051180</v>
      </c>
      <c r="E50" s="67">
        <v>500</v>
      </c>
      <c r="F50" s="229">
        <v>2340.4</v>
      </c>
      <c r="G50" s="229"/>
      <c r="H50" s="229">
        <v>2340.4</v>
      </c>
    </row>
    <row r="51" spans="1:8" ht="25.5" customHeight="1" x14ac:dyDescent="0.25">
      <c r="A51" s="136" t="s">
        <v>24</v>
      </c>
      <c r="B51" s="11">
        <v>3</v>
      </c>
      <c r="C51" s="11">
        <v>0</v>
      </c>
      <c r="D51" s="152" t="s">
        <v>179</v>
      </c>
      <c r="E51" s="12">
        <v>0</v>
      </c>
      <c r="F51" s="227">
        <v>6765</v>
      </c>
      <c r="G51" s="227">
        <v>6765</v>
      </c>
      <c r="H51" s="227">
        <v>0</v>
      </c>
    </row>
    <row r="52" spans="1:8" hidden="1" x14ac:dyDescent="0.25">
      <c r="A52" s="80" t="s">
        <v>170</v>
      </c>
      <c r="B52" s="7">
        <v>3</v>
      </c>
      <c r="C52" s="7">
        <v>4</v>
      </c>
      <c r="D52" s="152" t="s">
        <v>179</v>
      </c>
      <c r="E52" s="45">
        <v>0</v>
      </c>
      <c r="F52" s="228">
        <v>0</v>
      </c>
      <c r="G52" s="228">
        <v>0</v>
      </c>
      <c r="H52" s="228">
        <v>0</v>
      </c>
    </row>
    <row r="53" spans="1:8" ht="36.75" hidden="1" x14ac:dyDescent="0.25">
      <c r="A53" s="135" t="s">
        <v>23</v>
      </c>
      <c r="B53" s="24">
        <v>3</v>
      </c>
      <c r="C53" s="24">
        <v>4</v>
      </c>
      <c r="D53" s="5">
        <v>9980059300</v>
      </c>
      <c r="E53" s="67">
        <v>100</v>
      </c>
      <c r="F53" s="229">
        <v>0</v>
      </c>
      <c r="G53" s="229">
        <v>0</v>
      </c>
      <c r="H53" s="229"/>
    </row>
    <row r="54" spans="1:8" ht="36.75" hidden="1" x14ac:dyDescent="0.25">
      <c r="A54" s="135" t="s">
        <v>23</v>
      </c>
      <c r="B54" s="24">
        <v>3</v>
      </c>
      <c r="C54" s="24">
        <v>4</v>
      </c>
      <c r="D54" s="5">
        <v>9980059300</v>
      </c>
      <c r="E54" s="67">
        <v>200</v>
      </c>
      <c r="F54" s="229">
        <v>0</v>
      </c>
      <c r="G54" s="229">
        <v>0</v>
      </c>
      <c r="H54" s="229">
        <v>0</v>
      </c>
    </row>
    <row r="55" spans="1:8" ht="36.75" x14ac:dyDescent="0.25">
      <c r="A55" s="80" t="s">
        <v>25</v>
      </c>
      <c r="B55" s="7">
        <v>3</v>
      </c>
      <c r="C55" s="7">
        <v>9</v>
      </c>
      <c r="D55" s="152" t="s">
        <v>179</v>
      </c>
      <c r="E55" s="45">
        <v>0</v>
      </c>
      <c r="F55" s="228">
        <v>5545</v>
      </c>
      <c r="G55" s="228">
        <v>5545</v>
      </c>
      <c r="H55" s="228">
        <v>0</v>
      </c>
    </row>
    <row r="56" spans="1:8" x14ac:dyDescent="0.25">
      <c r="A56" s="174" t="s">
        <v>26</v>
      </c>
      <c r="B56" s="24">
        <v>3</v>
      </c>
      <c r="C56" s="24">
        <v>9</v>
      </c>
      <c r="D56" s="5">
        <v>9940020990</v>
      </c>
      <c r="E56" s="67">
        <v>100</v>
      </c>
      <c r="F56" s="229">
        <v>4949</v>
      </c>
      <c r="G56" s="229">
        <v>4949</v>
      </c>
      <c r="H56" s="229"/>
    </row>
    <row r="57" spans="1:8" x14ac:dyDescent="0.25">
      <c r="A57" s="174" t="s">
        <v>26</v>
      </c>
      <c r="B57" s="24">
        <v>3</v>
      </c>
      <c r="C57" s="24">
        <v>9</v>
      </c>
      <c r="D57" s="5">
        <v>9940020990</v>
      </c>
      <c r="E57" s="67">
        <v>200</v>
      </c>
      <c r="F57" s="229">
        <v>596</v>
      </c>
      <c r="G57" s="229">
        <v>596</v>
      </c>
      <c r="H57" s="229"/>
    </row>
    <row r="58" spans="1:8" hidden="1" x14ac:dyDescent="0.25">
      <c r="A58" s="174" t="s">
        <v>26</v>
      </c>
      <c r="B58" s="24">
        <v>3</v>
      </c>
      <c r="C58" s="24">
        <v>9</v>
      </c>
      <c r="D58" s="5">
        <v>9940020990</v>
      </c>
      <c r="E58" s="209">
        <v>300</v>
      </c>
      <c r="F58" s="229">
        <v>0</v>
      </c>
      <c r="G58" s="231"/>
      <c r="H58" s="231"/>
    </row>
    <row r="59" spans="1:8" ht="36.75" x14ac:dyDescent="0.25">
      <c r="A59" s="160" t="s">
        <v>174</v>
      </c>
      <c r="B59" s="161" t="s">
        <v>111</v>
      </c>
      <c r="C59" s="161">
        <v>14</v>
      </c>
      <c r="D59" s="152" t="s">
        <v>179</v>
      </c>
      <c r="E59" s="21">
        <v>0</v>
      </c>
      <c r="F59" s="230">
        <v>1220</v>
      </c>
      <c r="G59" s="230">
        <v>1220</v>
      </c>
      <c r="H59" s="230">
        <v>0</v>
      </c>
    </row>
    <row r="60" spans="1:8" x14ac:dyDescent="0.25">
      <c r="A60" s="136" t="s">
        <v>285</v>
      </c>
      <c r="B60" s="101" t="s">
        <v>111</v>
      </c>
      <c r="C60" s="101">
        <v>14</v>
      </c>
      <c r="D60" s="9">
        <v>300000001</v>
      </c>
      <c r="E60" s="12">
        <v>0</v>
      </c>
      <c r="F60" s="228">
        <v>1220</v>
      </c>
      <c r="G60" s="228">
        <v>1220</v>
      </c>
      <c r="H60" s="228">
        <v>0</v>
      </c>
    </row>
    <row r="61" spans="1:8" ht="24.75" x14ac:dyDescent="0.25">
      <c r="A61" s="135" t="s">
        <v>311</v>
      </c>
      <c r="B61" s="102" t="s">
        <v>111</v>
      </c>
      <c r="C61" s="102">
        <v>14</v>
      </c>
      <c r="D61" s="5">
        <v>300000001</v>
      </c>
      <c r="E61" s="6">
        <v>200</v>
      </c>
      <c r="F61" s="229">
        <v>1120</v>
      </c>
      <c r="G61" s="229">
        <v>1120</v>
      </c>
      <c r="H61" s="229"/>
    </row>
    <row r="62" spans="1:8" x14ac:dyDescent="0.25">
      <c r="A62" s="135" t="s">
        <v>229</v>
      </c>
      <c r="B62" s="102" t="s">
        <v>111</v>
      </c>
      <c r="C62" s="102">
        <v>14</v>
      </c>
      <c r="D62" s="5">
        <v>300000001</v>
      </c>
      <c r="E62" s="6">
        <v>200</v>
      </c>
      <c r="F62" s="229">
        <v>100</v>
      </c>
      <c r="G62" s="229">
        <v>100</v>
      </c>
      <c r="H62" s="229"/>
    </row>
    <row r="63" spans="1:8" x14ac:dyDescent="0.25">
      <c r="A63" s="136" t="s">
        <v>27</v>
      </c>
      <c r="B63" s="11">
        <v>4</v>
      </c>
      <c r="C63" s="11">
        <v>0</v>
      </c>
      <c r="D63" s="152" t="s">
        <v>179</v>
      </c>
      <c r="E63" s="12">
        <v>0</v>
      </c>
      <c r="F63" s="227">
        <v>24968.027999999998</v>
      </c>
      <c r="G63" s="227">
        <v>9518.4</v>
      </c>
      <c r="H63" s="227">
        <v>15449.627999999999</v>
      </c>
    </row>
    <row r="64" spans="1:8" ht="24.75" hidden="1" x14ac:dyDescent="0.25">
      <c r="A64" s="34" t="s">
        <v>28</v>
      </c>
      <c r="B64" s="19">
        <v>4</v>
      </c>
      <c r="C64" s="19">
        <v>5</v>
      </c>
      <c r="D64" s="20">
        <v>0</v>
      </c>
      <c r="E64" s="21">
        <v>0</v>
      </c>
      <c r="F64" s="230">
        <v>0</v>
      </c>
      <c r="G64" s="230">
        <v>0</v>
      </c>
      <c r="H64" s="230">
        <v>0</v>
      </c>
    </row>
    <row r="65" spans="1:8" hidden="1" x14ac:dyDescent="0.25">
      <c r="A65" s="30" t="s">
        <v>11</v>
      </c>
      <c r="B65" s="4">
        <v>4</v>
      </c>
      <c r="C65" s="4">
        <v>5</v>
      </c>
      <c r="D65" s="5">
        <v>20400</v>
      </c>
      <c r="E65" s="6">
        <v>100</v>
      </c>
      <c r="F65" s="236">
        <v>0</v>
      </c>
      <c r="G65" s="233">
        <v>0</v>
      </c>
      <c r="H65" s="233"/>
    </row>
    <row r="66" spans="1:8" hidden="1" x14ac:dyDescent="0.25">
      <c r="A66" s="30" t="s">
        <v>11</v>
      </c>
      <c r="B66" s="4">
        <v>4</v>
      </c>
      <c r="C66" s="4">
        <v>5</v>
      </c>
      <c r="D66" s="5">
        <v>20400</v>
      </c>
      <c r="E66" s="6">
        <v>200</v>
      </c>
      <c r="F66" s="236">
        <v>0</v>
      </c>
      <c r="G66" s="233">
        <v>0</v>
      </c>
      <c r="H66" s="233"/>
    </row>
    <row r="67" spans="1:8" ht="15.75" hidden="1" customHeight="1" x14ac:dyDescent="0.25">
      <c r="A67" s="33" t="s">
        <v>11</v>
      </c>
      <c r="B67" s="13">
        <v>4</v>
      </c>
      <c r="C67" s="13">
        <v>5</v>
      </c>
      <c r="D67" s="14">
        <v>20400</v>
      </c>
      <c r="E67" s="15">
        <v>800</v>
      </c>
      <c r="F67" s="235"/>
      <c r="G67" s="235"/>
      <c r="H67" s="235"/>
    </row>
    <row r="68" spans="1:8" x14ac:dyDescent="0.25">
      <c r="A68" s="136" t="s">
        <v>167</v>
      </c>
      <c r="B68" s="11">
        <v>4</v>
      </c>
      <c r="C68" s="11">
        <v>9</v>
      </c>
      <c r="D68" s="152" t="s">
        <v>179</v>
      </c>
      <c r="E68" s="12">
        <v>0</v>
      </c>
      <c r="F68" s="228">
        <v>23548.027999999998</v>
      </c>
      <c r="G68" s="228">
        <v>9092.4</v>
      </c>
      <c r="H68" s="228">
        <v>14455.627999999999</v>
      </c>
    </row>
    <row r="69" spans="1:8" ht="24.75" x14ac:dyDescent="0.25">
      <c r="A69" s="135" t="s">
        <v>262</v>
      </c>
      <c r="B69" s="4">
        <v>4</v>
      </c>
      <c r="C69" s="4">
        <v>9</v>
      </c>
      <c r="D69" s="5">
        <v>1540520760</v>
      </c>
      <c r="E69" s="6">
        <v>500</v>
      </c>
      <c r="F69" s="229">
        <v>11872.647999999999</v>
      </c>
      <c r="G69" s="229">
        <v>150</v>
      </c>
      <c r="H69" s="229">
        <v>11722.647999999999</v>
      </c>
    </row>
    <row r="70" spans="1:8" ht="26.25" customHeight="1" x14ac:dyDescent="0.25">
      <c r="A70" s="135" t="s">
        <v>168</v>
      </c>
      <c r="B70" s="4">
        <v>4</v>
      </c>
      <c r="C70" s="4">
        <v>9</v>
      </c>
      <c r="D70" s="5" t="s">
        <v>188</v>
      </c>
      <c r="E70" s="6">
        <v>500</v>
      </c>
      <c r="F70" s="229">
        <v>8342.4</v>
      </c>
      <c r="G70" s="229">
        <v>8342.4</v>
      </c>
      <c r="H70" s="229"/>
    </row>
    <row r="71" spans="1:8" ht="26.25" customHeight="1" x14ac:dyDescent="0.25">
      <c r="A71" s="135" t="s">
        <v>273</v>
      </c>
      <c r="B71" s="4">
        <v>4</v>
      </c>
      <c r="C71" s="4">
        <v>9</v>
      </c>
      <c r="D71" s="5">
        <v>9990014420</v>
      </c>
      <c r="E71" s="6">
        <v>500</v>
      </c>
      <c r="F71" s="229">
        <v>3332.98</v>
      </c>
      <c r="G71" s="229">
        <v>600</v>
      </c>
      <c r="H71" s="229">
        <v>2732.98</v>
      </c>
    </row>
    <row r="72" spans="1:8" x14ac:dyDescent="0.25">
      <c r="A72" s="136" t="s">
        <v>182</v>
      </c>
      <c r="B72" s="11">
        <v>4</v>
      </c>
      <c r="C72" s="11">
        <v>12</v>
      </c>
      <c r="D72" s="152" t="s">
        <v>179</v>
      </c>
      <c r="E72" s="12">
        <v>0</v>
      </c>
      <c r="F72" s="228">
        <v>1420</v>
      </c>
      <c r="G72" s="228">
        <v>426</v>
      </c>
      <c r="H72" s="228">
        <v>994</v>
      </c>
    </row>
    <row r="73" spans="1:8" ht="24.75" x14ac:dyDescent="0.25">
      <c r="A73" s="136" t="s">
        <v>386</v>
      </c>
      <c r="B73" s="11">
        <v>4</v>
      </c>
      <c r="C73" s="11">
        <v>12</v>
      </c>
      <c r="D73" s="152" t="s">
        <v>179</v>
      </c>
      <c r="E73" s="12">
        <v>500</v>
      </c>
      <c r="F73" s="228">
        <v>1420</v>
      </c>
      <c r="G73" s="228">
        <v>426</v>
      </c>
      <c r="H73" s="228">
        <v>994</v>
      </c>
    </row>
    <row r="74" spans="1:8" hidden="1" x14ac:dyDescent="0.25">
      <c r="A74" s="135" t="s">
        <v>263</v>
      </c>
      <c r="B74" s="4">
        <v>4</v>
      </c>
      <c r="C74" s="4">
        <v>12</v>
      </c>
      <c r="D74" s="5" t="s">
        <v>264</v>
      </c>
      <c r="E74" s="6">
        <v>200</v>
      </c>
      <c r="F74" s="229">
        <v>0</v>
      </c>
      <c r="G74" s="229">
        <v>0</v>
      </c>
      <c r="H74" s="229"/>
    </row>
    <row r="75" spans="1:8" ht="15" customHeight="1" x14ac:dyDescent="0.25">
      <c r="A75" s="136" t="s">
        <v>29</v>
      </c>
      <c r="B75" s="11">
        <v>5</v>
      </c>
      <c r="C75" s="11">
        <v>0</v>
      </c>
      <c r="D75" s="152" t="s">
        <v>179</v>
      </c>
      <c r="E75" s="12">
        <v>0</v>
      </c>
      <c r="F75" s="227">
        <v>28215.449830000001</v>
      </c>
      <c r="G75" s="227">
        <v>21619.374</v>
      </c>
      <c r="H75" s="227">
        <v>6596.0758300000007</v>
      </c>
    </row>
    <row r="76" spans="1:8" hidden="1" x14ac:dyDescent="0.25">
      <c r="A76" s="34" t="s">
        <v>30</v>
      </c>
      <c r="B76" s="19">
        <v>5</v>
      </c>
      <c r="C76" s="19">
        <v>1</v>
      </c>
      <c r="D76" s="20">
        <v>0</v>
      </c>
      <c r="E76" s="21">
        <v>0</v>
      </c>
      <c r="F76" s="230">
        <v>0</v>
      </c>
      <c r="G76" s="230">
        <v>0</v>
      </c>
      <c r="H76" s="230">
        <v>0</v>
      </c>
    </row>
    <row r="77" spans="1:8" ht="18.75" hidden="1" customHeight="1" x14ac:dyDescent="0.25">
      <c r="A77" s="35" t="s">
        <v>31</v>
      </c>
      <c r="B77" s="13">
        <v>5</v>
      </c>
      <c r="C77" s="13">
        <v>1</v>
      </c>
      <c r="D77" s="14">
        <v>7950000</v>
      </c>
      <c r="E77" s="15">
        <v>410</v>
      </c>
      <c r="F77" s="234">
        <v>0</v>
      </c>
      <c r="G77" s="234"/>
      <c r="H77" s="234">
        <v>0</v>
      </c>
    </row>
    <row r="78" spans="1:8" x14ac:dyDescent="0.25">
      <c r="A78" s="136" t="s">
        <v>32</v>
      </c>
      <c r="B78" s="11">
        <v>5</v>
      </c>
      <c r="C78" s="11">
        <v>2</v>
      </c>
      <c r="D78" s="152" t="s">
        <v>179</v>
      </c>
      <c r="E78" s="12">
        <v>0</v>
      </c>
      <c r="F78" s="227">
        <v>1362.20983</v>
      </c>
      <c r="G78" s="227">
        <v>724.86799999999994</v>
      </c>
      <c r="H78" s="227">
        <v>637.34183000000007</v>
      </c>
    </row>
    <row r="79" spans="1:8" ht="21" customHeight="1" x14ac:dyDescent="0.25">
      <c r="A79" s="135" t="s">
        <v>265</v>
      </c>
      <c r="B79" s="4">
        <v>5</v>
      </c>
      <c r="C79" s="4">
        <v>2</v>
      </c>
      <c r="D79" s="5">
        <v>9940023510</v>
      </c>
      <c r="E79" s="6">
        <v>200</v>
      </c>
      <c r="F79" s="229">
        <v>440</v>
      </c>
      <c r="G79" s="229">
        <v>440</v>
      </c>
      <c r="H79" s="229">
        <v>0</v>
      </c>
    </row>
    <row r="80" spans="1:8" ht="24.75" hidden="1" x14ac:dyDescent="0.25">
      <c r="A80" s="135" t="s">
        <v>352</v>
      </c>
      <c r="B80" s="4">
        <v>5</v>
      </c>
      <c r="C80" s="4">
        <v>2</v>
      </c>
      <c r="D80" s="5">
        <v>9940023510</v>
      </c>
      <c r="E80" s="6">
        <v>600</v>
      </c>
      <c r="F80" s="229">
        <v>0</v>
      </c>
      <c r="G80" s="229"/>
      <c r="H80" s="229">
        <v>0</v>
      </c>
    </row>
    <row r="81" spans="1:8" x14ac:dyDescent="0.25">
      <c r="A81" s="143" t="s">
        <v>273</v>
      </c>
      <c r="B81" s="56">
        <v>5</v>
      </c>
      <c r="C81" s="56">
        <v>2</v>
      </c>
      <c r="D81" s="210" t="s">
        <v>274</v>
      </c>
      <c r="E81" s="58">
        <v>500</v>
      </c>
      <c r="F81" s="235">
        <v>922.20983000000001</v>
      </c>
      <c r="G81" s="235">
        <v>284.86799999999999</v>
      </c>
      <c r="H81" s="235">
        <v>637.34183000000007</v>
      </c>
    </row>
    <row r="82" spans="1:8" x14ac:dyDescent="0.25">
      <c r="A82" s="136" t="s">
        <v>34</v>
      </c>
      <c r="B82" s="11">
        <v>5</v>
      </c>
      <c r="C82" s="11">
        <v>3</v>
      </c>
      <c r="D82" s="152" t="s">
        <v>179</v>
      </c>
      <c r="E82" s="12">
        <v>0</v>
      </c>
      <c r="F82" s="227">
        <v>7433.4870000000001</v>
      </c>
      <c r="G82" s="227">
        <v>1474.7529999999999</v>
      </c>
      <c r="H82" s="227">
        <v>5958.7340000000004</v>
      </c>
    </row>
    <row r="83" spans="1:8" hidden="1" x14ac:dyDescent="0.25">
      <c r="A83" s="135" t="s">
        <v>267</v>
      </c>
      <c r="B83" s="4">
        <v>5</v>
      </c>
      <c r="C83" s="4">
        <v>3</v>
      </c>
      <c r="D83" s="5" t="s">
        <v>268</v>
      </c>
      <c r="E83" s="6">
        <v>500</v>
      </c>
      <c r="F83" s="229">
        <v>0</v>
      </c>
      <c r="G83" s="229">
        <v>0</v>
      </c>
      <c r="H83" s="229">
        <v>0</v>
      </c>
    </row>
    <row r="84" spans="1:8" hidden="1" x14ac:dyDescent="0.25">
      <c r="A84" s="135" t="s">
        <v>35</v>
      </c>
      <c r="B84" s="4">
        <v>5</v>
      </c>
      <c r="C84" s="4">
        <v>3</v>
      </c>
      <c r="D84" s="5" t="s">
        <v>188</v>
      </c>
      <c r="E84" s="6">
        <v>500</v>
      </c>
      <c r="F84" s="229">
        <v>0</v>
      </c>
      <c r="G84" s="229">
        <v>0</v>
      </c>
      <c r="H84" s="229">
        <v>0</v>
      </c>
    </row>
    <row r="85" spans="1:8" ht="36.75" hidden="1" x14ac:dyDescent="0.25">
      <c r="A85" s="211" t="s">
        <v>269</v>
      </c>
      <c r="B85" s="4">
        <v>5</v>
      </c>
      <c r="C85" s="4">
        <v>3</v>
      </c>
      <c r="D85" s="5" t="s">
        <v>270</v>
      </c>
      <c r="E85" s="6">
        <v>500</v>
      </c>
      <c r="F85" s="229">
        <v>0</v>
      </c>
      <c r="G85" s="233">
        <v>0</v>
      </c>
      <c r="H85" s="229">
        <v>0</v>
      </c>
    </row>
    <row r="86" spans="1:8" ht="31.5" hidden="1" customHeight="1" x14ac:dyDescent="0.25">
      <c r="A86" s="211" t="s">
        <v>271</v>
      </c>
      <c r="B86" s="4">
        <v>5</v>
      </c>
      <c r="C86" s="4">
        <v>3</v>
      </c>
      <c r="D86" s="5" t="s">
        <v>272</v>
      </c>
      <c r="E86" s="6">
        <v>600</v>
      </c>
      <c r="F86" s="229">
        <v>0</v>
      </c>
      <c r="G86" s="233">
        <v>0</v>
      </c>
      <c r="H86" s="229">
        <v>0</v>
      </c>
    </row>
    <row r="87" spans="1:8" ht="15" customHeight="1" x14ac:dyDescent="0.25">
      <c r="A87" s="211" t="s">
        <v>226</v>
      </c>
      <c r="B87" s="4">
        <v>5</v>
      </c>
      <c r="C87" s="4">
        <v>3</v>
      </c>
      <c r="D87" s="5" t="s">
        <v>333</v>
      </c>
      <c r="E87" s="6">
        <v>400</v>
      </c>
      <c r="F87" s="229">
        <v>2975.027</v>
      </c>
      <c r="G87" s="233">
        <v>318.75299999999999</v>
      </c>
      <c r="H87" s="229">
        <v>2656.2739999999999</v>
      </c>
    </row>
    <row r="88" spans="1:8" ht="15" customHeight="1" x14ac:dyDescent="0.25">
      <c r="A88" s="211" t="s">
        <v>273</v>
      </c>
      <c r="B88" s="4">
        <v>5</v>
      </c>
      <c r="C88" s="4">
        <v>3</v>
      </c>
      <c r="D88" s="5">
        <v>9990041120</v>
      </c>
      <c r="E88" s="6">
        <v>500</v>
      </c>
      <c r="F88" s="229">
        <v>4458.46</v>
      </c>
      <c r="G88" s="233">
        <v>1156</v>
      </c>
      <c r="H88" s="229">
        <v>3302.46</v>
      </c>
    </row>
    <row r="89" spans="1:8" ht="15" customHeight="1" x14ac:dyDescent="0.25">
      <c r="A89" s="136" t="s">
        <v>36</v>
      </c>
      <c r="B89" s="11">
        <v>5</v>
      </c>
      <c r="C89" s="11">
        <v>5</v>
      </c>
      <c r="D89" s="152" t="s">
        <v>179</v>
      </c>
      <c r="E89" s="12">
        <v>0</v>
      </c>
      <c r="F89" s="227">
        <v>19419.753000000001</v>
      </c>
      <c r="G89" s="227">
        <v>19419.753000000001</v>
      </c>
      <c r="H89" s="227">
        <v>0</v>
      </c>
    </row>
    <row r="90" spans="1:8" ht="13.5" customHeight="1" x14ac:dyDescent="0.25">
      <c r="A90" s="135" t="s">
        <v>37</v>
      </c>
      <c r="B90" s="4">
        <v>5</v>
      </c>
      <c r="C90" s="4">
        <v>5</v>
      </c>
      <c r="D90" s="5">
        <v>0</v>
      </c>
      <c r="E90" s="6">
        <v>600</v>
      </c>
      <c r="F90" s="229">
        <v>19419.753000000001</v>
      </c>
      <c r="G90" s="229">
        <v>19419.753000000001</v>
      </c>
      <c r="H90" s="229"/>
    </row>
    <row r="91" spans="1:8" ht="16.5" hidden="1" customHeight="1" x14ac:dyDescent="0.25">
      <c r="A91" s="162" t="s">
        <v>31</v>
      </c>
      <c r="B91" s="56">
        <v>5</v>
      </c>
      <c r="C91" s="56">
        <v>5</v>
      </c>
      <c r="D91" s="57">
        <v>7950000</v>
      </c>
      <c r="E91" s="58">
        <v>410</v>
      </c>
      <c r="F91" s="235">
        <v>0</v>
      </c>
      <c r="G91" s="235">
        <v>0</v>
      </c>
      <c r="H91" s="237">
        <v>0</v>
      </c>
    </row>
    <row r="92" spans="1:8" x14ac:dyDescent="0.25">
      <c r="A92" s="136" t="s">
        <v>38</v>
      </c>
      <c r="B92" s="11">
        <v>7</v>
      </c>
      <c r="C92" s="11">
        <v>0</v>
      </c>
      <c r="D92" s="152" t="s">
        <v>179</v>
      </c>
      <c r="E92" s="12">
        <v>0</v>
      </c>
      <c r="F92" s="227">
        <v>444599.49209292926</v>
      </c>
      <c r="G92" s="227">
        <v>106497.25862292929</v>
      </c>
      <c r="H92" s="227">
        <v>338024.11346999998</v>
      </c>
    </row>
    <row r="93" spans="1:8" x14ac:dyDescent="0.25">
      <c r="A93" s="136" t="s">
        <v>39</v>
      </c>
      <c r="B93" s="11">
        <v>7</v>
      </c>
      <c r="C93" s="11">
        <v>1</v>
      </c>
      <c r="D93" s="152" t="s">
        <v>179</v>
      </c>
      <c r="E93" s="12">
        <v>0</v>
      </c>
      <c r="F93" s="228">
        <v>152740.04999999999</v>
      </c>
      <c r="G93" s="228">
        <v>59707.05</v>
      </c>
      <c r="H93" s="228">
        <v>93033</v>
      </c>
    </row>
    <row r="94" spans="1:8" x14ac:dyDescent="0.25">
      <c r="A94" s="135" t="s">
        <v>40</v>
      </c>
      <c r="B94" s="4">
        <v>7</v>
      </c>
      <c r="C94" s="4">
        <v>1</v>
      </c>
      <c r="D94" s="148" t="s">
        <v>334</v>
      </c>
      <c r="E94" s="6">
        <v>100</v>
      </c>
      <c r="F94" s="229">
        <v>93033</v>
      </c>
      <c r="G94" s="229"/>
      <c r="H94" s="229">
        <v>93033</v>
      </c>
    </row>
    <row r="95" spans="1:8" ht="15" hidden="1" customHeight="1" x14ac:dyDescent="0.25">
      <c r="A95" s="135" t="s">
        <v>40</v>
      </c>
      <c r="B95" s="4">
        <v>7</v>
      </c>
      <c r="C95" s="4">
        <v>1</v>
      </c>
      <c r="D95" s="148" t="s">
        <v>181</v>
      </c>
      <c r="E95" s="6">
        <v>200</v>
      </c>
      <c r="F95" s="229">
        <v>0</v>
      </c>
      <c r="G95" s="229">
        <v>0</v>
      </c>
      <c r="H95" s="229"/>
    </row>
    <row r="96" spans="1:8" ht="15" customHeight="1" x14ac:dyDescent="0.25">
      <c r="A96" s="135" t="s">
        <v>40</v>
      </c>
      <c r="B96" s="4">
        <v>7</v>
      </c>
      <c r="C96" s="4">
        <v>1</v>
      </c>
      <c r="D96" s="5" t="s">
        <v>189</v>
      </c>
      <c r="E96" s="6">
        <v>100</v>
      </c>
      <c r="F96" s="229">
        <v>39583</v>
      </c>
      <c r="G96" s="229">
        <v>39583</v>
      </c>
      <c r="H96" s="229"/>
    </row>
    <row r="97" spans="1:8" ht="15" customHeight="1" x14ac:dyDescent="0.25">
      <c r="A97" s="135" t="s">
        <v>40</v>
      </c>
      <c r="B97" s="4">
        <v>7</v>
      </c>
      <c r="C97" s="4">
        <v>1</v>
      </c>
      <c r="D97" s="5" t="s">
        <v>189</v>
      </c>
      <c r="E97" s="6">
        <v>200</v>
      </c>
      <c r="F97" s="229">
        <v>19724.05</v>
      </c>
      <c r="G97" s="229">
        <v>19724.05</v>
      </c>
      <c r="H97" s="229"/>
    </row>
    <row r="98" spans="1:8" hidden="1" x14ac:dyDescent="0.25">
      <c r="A98" s="135" t="s">
        <v>40</v>
      </c>
      <c r="B98" s="4">
        <v>7</v>
      </c>
      <c r="C98" s="4">
        <v>1</v>
      </c>
      <c r="D98" s="5" t="s">
        <v>189</v>
      </c>
      <c r="E98" s="6">
        <v>200</v>
      </c>
      <c r="F98" s="229">
        <v>0</v>
      </c>
      <c r="G98" s="229"/>
      <c r="H98" s="229"/>
    </row>
    <row r="99" spans="1:8" x14ac:dyDescent="0.25">
      <c r="A99" s="135" t="s">
        <v>40</v>
      </c>
      <c r="B99" s="4">
        <v>7</v>
      </c>
      <c r="C99" s="4">
        <v>1</v>
      </c>
      <c r="D99" s="5" t="s">
        <v>189</v>
      </c>
      <c r="E99" s="6">
        <v>800</v>
      </c>
      <c r="F99" s="229">
        <v>400</v>
      </c>
      <c r="G99" s="229">
        <v>400</v>
      </c>
      <c r="H99" s="229">
        <v>0</v>
      </c>
    </row>
    <row r="100" spans="1:8" hidden="1" x14ac:dyDescent="0.25">
      <c r="A100" s="163" t="s">
        <v>31</v>
      </c>
      <c r="B100" s="56">
        <v>7</v>
      </c>
      <c r="C100" s="56">
        <v>1</v>
      </c>
      <c r="D100" s="57">
        <v>7950000</v>
      </c>
      <c r="E100" s="58">
        <v>410</v>
      </c>
      <c r="F100" s="235">
        <v>0</v>
      </c>
      <c r="G100" s="235">
        <v>0</v>
      </c>
      <c r="H100" s="235">
        <v>0</v>
      </c>
    </row>
    <row r="101" spans="1:8" x14ac:dyDescent="0.25">
      <c r="A101" s="136" t="s">
        <v>41</v>
      </c>
      <c r="B101" s="11">
        <v>7</v>
      </c>
      <c r="C101" s="11">
        <v>2</v>
      </c>
      <c r="D101" s="152" t="s">
        <v>179</v>
      </c>
      <c r="E101" s="12">
        <v>0</v>
      </c>
      <c r="F101" s="227">
        <v>268895.48909292929</v>
      </c>
      <c r="G101" s="227">
        <v>24730.375622929292</v>
      </c>
      <c r="H101" s="227">
        <v>244165.11346999995</v>
      </c>
    </row>
    <row r="102" spans="1:8" x14ac:dyDescent="0.25">
      <c r="A102" s="136" t="s">
        <v>42</v>
      </c>
      <c r="B102" s="11">
        <v>7</v>
      </c>
      <c r="C102" s="11">
        <v>2</v>
      </c>
      <c r="D102" s="152" t="s">
        <v>179</v>
      </c>
      <c r="E102" s="12">
        <v>0</v>
      </c>
      <c r="F102" s="227">
        <v>268895.48909292929</v>
      </c>
      <c r="G102" s="227">
        <v>24730.375622929292</v>
      </c>
      <c r="H102" s="227">
        <v>244165.11346999995</v>
      </c>
    </row>
    <row r="103" spans="1:8" x14ac:dyDescent="0.25">
      <c r="A103" s="135" t="s">
        <v>42</v>
      </c>
      <c r="B103" s="4">
        <v>7</v>
      </c>
      <c r="C103" s="4">
        <v>2</v>
      </c>
      <c r="D103" s="5" t="s">
        <v>190</v>
      </c>
      <c r="E103" s="6">
        <v>100</v>
      </c>
      <c r="F103" s="229">
        <v>8509.17</v>
      </c>
      <c r="G103" s="238">
        <v>8509.17</v>
      </c>
      <c r="H103" s="227"/>
    </row>
    <row r="104" spans="1:8" x14ac:dyDescent="0.25">
      <c r="A104" s="135" t="s">
        <v>42</v>
      </c>
      <c r="B104" s="4">
        <v>7</v>
      </c>
      <c r="C104" s="4">
        <v>2</v>
      </c>
      <c r="D104" s="5" t="s">
        <v>190</v>
      </c>
      <c r="E104" s="6">
        <v>200</v>
      </c>
      <c r="F104" s="229">
        <v>15316</v>
      </c>
      <c r="G104" s="229">
        <v>15316</v>
      </c>
      <c r="H104" s="229"/>
    </row>
    <row r="105" spans="1:8" x14ac:dyDescent="0.25">
      <c r="A105" s="135" t="s">
        <v>42</v>
      </c>
      <c r="B105" s="4">
        <v>7</v>
      </c>
      <c r="C105" s="4">
        <v>2</v>
      </c>
      <c r="D105" s="5" t="s">
        <v>190</v>
      </c>
      <c r="E105" s="6">
        <v>300</v>
      </c>
      <c r="F105" s="229">
        <v>407</v>
      </c>
      <c r="G105" s="229">
        <v>407</v>
      </c>
      <c r="H105" s="229"/>
    </row>
    <row r="106" spans="1:8" x14ac:dyDescent="0.25">
      <c r="A106" s="135" t="s">
        <v>42</v>
      </c>
      <c r="B106" s="4">
        <v>7</v>
      </c>
      <c r="C106" s="4">
        <v>2</v>
      </c>
      <c r="D106" s="5" t="s">
        <v>190</v>
      </c>
      <c r="E106" s="6">
        <v>800</v>
      </c>
      <c r="F106" s="229">
        <v>366</v>
      </c>
      <c r="G106" s="229">
        <v>366</v>
      </c>
      <c r="H106" s="229">
        <v>0</v>
      </c>
    </row>
    <row r="107" spans="1:8" x14ac:dyDescent="0.25">
      <c r="A107" s="135" t="s">
        <v>253</v>
      </c>
      <c r="B107" s="4">
        <v>7</v>
      </c>
      <c r="C107" s="4">
        <v>2</v>
      </c>
      <c r="D107" s="5" t="s">
        <v>335</v>
      </c>
      <c r="E107" s="6">
        <v>100</v>
      </c>
      <c r="F107" s="229">
        <v>24529.68</v>
      </c>
      <c r="G107" s="229"/>
      <c r="H107" s="229">
        <v>24529.68</v>
      </c>
    </row>
    <row r="108" spans="1:8" ht="36" x14ac:dyDescent="0.25">
      <c r="A108" s="65" t="s">
        <v>43</v>
      </c>
      <c r="B108" s="4">
        <v>7</v>
      </c>
      <c r="C108" s="4">
        <v>2</v>
      </c>
      <c r="D108" s="5" t="s">
        <v>336</v>
      </c>
      <c r="E108" s="6">
        <v>100</v>
      </c>
      <c r="F108" s="229">
        <v>205951</v>
      </c>
      <c r="G108" s="229"/>
      <c r="H108" s="229">
        <v>205951</v>
      </c>
    </row>
    <row r="109" spans="1:8" ht="1.5" hidden="1" customHeight="1" x14ac:dyDescent="0.25">
      <c r="A109" s="65" t="s">
        <v>301</v>
      </c>
      <c r="B109" s="4">
        <v>7</v>
      </c>
      <c r="C109" s="4">
        <v>2</v>
      </c>
      <c r="D109" s="5" t="s">
        <v>336</v>
      </c>
      <c r="E109" s="6">
        <v>200</v>
      </c>
      <c r="F109" s="229">
        <v>0</v>
      </c>
      <c r="G109" s="229">
        <v>0</v>
      </c>
      <c r="H109" s="229"/>
    </row>
    <row r="110" spans="1:8" x14ac:dyDescent="0.25">
      <c r="A110" s="65" t="s">
        <v>301</v>
      </c>
      <c r="B110" s="4">
        <v>7</v>
      </c>
      <c r="C110" s="4">
        <v>2</v>
      </c>
      <c r="D110" s="5" t="s">
        <v>337</v>
      </c>
      <c r="E110" s="6">
        <v>100</v>
      </c>
      <c r="F110" s="229">
        <v>276.56600000000003</v>
      </c>
      <c r="G110" s="119">
        <v>0</v>
      </c>
      <c r="H110" s="229">
        <v>276.56600000000003</v>
      </c>
    </row>
    <row r="111" spans="1:8" ht="36" x14ac:dyDescent="0.25">
      <c r="A111" s="65" t="s">
        <v>209</v>
      </c>
      <c r="B111" s="4">
        <v>7</v>
      </c>
      <c r="C111" s="4">
        <v>2</v>
      </c>
      <c r="D111" s="5" t="s">
        <v>338</v>
      </c>
      <c r="E111" s="6">
        <v>200</v>
      </c>
      <c r="F111" s="229">
        <v>11804.857747474747</v>
      </c>
      <c r="G111" s="229">
        <v>118.04857747474747</v>
      </c>
      <c r="H111" s="229">
        <v>11686.80917</v>
      </c>
    </row>
    <row r="112" spans="1:8" ht="36" x14ac:dyDescent="0.25">
      <c r="A112" s="65" t="s">
        <v>248</v>
      </c>
      <c r="B112" s="4">
        <v>7</v>
      </c>
      <c r="C112" s="4">
        <v>2</v>
      </c>
      <c r="D112" s="5" t="s">
        <v>339</v>
      </c>
      <c r="E112" s="6">
        <v>300</v>
      </c>
      <c r="F112" s="229">
        <v>1415.7045454545453</v>
      </c>
      <c r="G112" s="229">
        <v>14.157045454545454</v>
      </c>
      <c r="H112" s="229">
        <v>1401.5474999999999</v>
      </c>
    </row>
    <row r="113" spans="1:8" ht="36" hidden="1" x14ac:dyDescent="0.25">
      <c r="A113" s="65" t="s">
        <v>350</v>
      </c>
      <c r="B113" s="4">
        <v>7</v>
      </c>
      <c r="C113" s="4">
        <v>2</v>
      </c>
      <c r="D113" s="5">
        <v>0</v>
      </c>
      <c r="E113" s="6">
        <v>200</v>
      </c>
      <c r="F113" s="229">
        <v>0</v>
      </c>
      <c r="G113" s="229">
        <v>0</v>
      </c>
      <c r="H113" s="229"/>
    </row>
    <row r="114" spans="1:8" ht="24" x14ac:dyDescent="0.25">
      <c r="A114" s="65" t="s">
        <v>346</v>
      </c>
      <c r="B114" s="4">
        <v>7</v>
      </c>
      <c r="C114" s="4">
        <v>2</v>
      </c>
      <c r="D114" s="5" t="s">
        <v>351</v>
      </c>
      <c r="E114" s="6">
        <v>100</v>
      </c>
      <c r="F114" s="229">
        <v>319.51080000000002</v>
      </c>
      <c r="G114" s="229"/>
      <c r="H114" s="229">
        <v>319.51080000000002</v>
      </c>
    </row>
    <row r="115" spans="1:8" ht="24.75" x14ac:dyDescent="0.25">
      <c r="A115" s="136" t="s">
        <v>44</v>
      </c>
      <c r="B115" s="11">
        <v>7</v>
      </c>
      <c r="C115" s="11">
        <v>3</v>
      </c>
      <c r="D115" s="9">
        <v>9994239900</v>
      </c>
      <c r="E115" s="12">
        <v>0</v>
      </c>
      <c r="F115" s="228">
        <v>13449.832999999999</v>
      </c>
      <c r="G115" s="228">
        <v>13449.832999999999</v>
      </c>
      <c r="H115" s="228">
        <v>0</v>
      </c>
    </row>
    <row r="116" spans="1:8" hidden="1" x14ac:dyDescent="0.25">
      <c r="A116" s="135" t="s">
        <v>198</v>
      </c>
      <c r="B116" s="4">
        <v>7</v>
      </c>
      <c r="C116" s="4">
        <v>3</v>
      </c>
      <c r="D116" s="5" t="s">
        <v>201</v>
      </c>
      <c r="E116" s="6">
        <v>200</v>
      </c>
      <c r="F116" s="229">
        <v>0</v>
      </c>
      <c r="G116" s="229">
        <v>0</v>
      </c>
      <c r="H116" s="229"/>
    </row>
    <row r="117" spans="1:8" hidden="1" x14ac:dyDescent="0.25">
      <c r="A117" s="135" t="s">
        <v>198</v>
      </c>
      <c r="B117" s="4">
        <v>7</v>
      </c>
      <c r="C117" s="4">
        <v>2</v>
      </c>
      <c r="D117" s="5" t="s">
        <v>201</v>
      </c>
      <c r="E117" s="6">
        <v>400</v>
      </c>
      <c r="F117" s="229">
        <v>0</v>
      </c>
      <c r="G117" s="229"/>
      <c r="H117" s="229"/>
    </row>
    <row r="118" spans="1:8" hidden="1" x14ac:dyDescent="0.25">
      <c r="A118" s="135" t="s">
        <v>198</v>
      </c>
      <c r="B118" s="4">
        <v>7</v>
      </c>
      <c r="C118" s="4">
        <v>3</v>
      </c>
      <c r="D118" s="5" t="s">
        <v>201</v>
      </c>
      <c r="E118" s="6">
        <v>800</v>
      </c>
      <c r="F118" s="229">
        <v>0</v>
      </c>
      <c r="G118" s="229">
        <v>0</v>
      </c>
      <c r="H118" s="229">
        <v>0</v>
      </c>
    </row>
    <row r="119" spans="1:8" x14ac:dyDescent="0.25">
      <c r="A119" s="135" t="s">
        <v>199</v>
      </c>
      <c r="B119" s="4">
        <v>7</v>
      </c>
      <c r="C119" s="4">
        <v>3</v>
      </c>
      <c r="D119" s="5" t="s">
        <v>202</v>
      </c>
      <c r="E119" s="150">
        <v>100</v>
      </c>
      <c r="F119" s="229">
        <v>6364.8329999999996</v>
      </c>
      <c r="G119" s="231">
        <v>6364.8329999999996</v>
      </c>
      <c r="H119" s="231">
        <v>0</v>
      </c>
    </row>
    <row r="120" spans="1:8" x14ac:dyDescent="0.25">
      <c r="A120" s="135" t="s">
        <v>199</v>
      </c>
      <c r="B120" s="4">
        <v>7</v>
      </c>
      <c r="C120" s="4">
        <v>3</v>
      </c>
      <c r="D120" s="5" t="s">
        <v>202</v>
      </c>
      <c r="E120" s="150">
        <v>200</v>
      </c>
      <c r="F120" s="229">
        <v>135</v>
      </c>
      <c r="G120" s="231">
        <v>135</v>
      </c>
      <c r="H120" s="231">
        <v>0</v>
      </c>
    </row>
    <row r="121" spans="1:8" hidden="1" x14ac:dyDescent="0.25">
      <c r="A121" s="135" t="s">
        <v>199</v>
      </c>
      <c r="B121" s="4">
        <v>7</v>
      </c>
      <c r="C121" s="4">
        <v>3</v>
      </c>
      <c r="D121" s="5" t="s">
        <v>202</v>
      </c>
      <c r="E121" s="150">
        <v>800</v>
      </c>
      <c r="F121" s="229">
        <v>0</v>
      </c>
      <c r="G121" s="231">
        <v>0</v>
      </c>
      <c r="H121" s="231">
        <v>0</v>
      </c>
    </row>
    <row r="122" spans="1:8" hidden="1" x14ac:dyDescent="0.25">
      <c r="A122" s="135" t="s">
        <v>199</v>
      </c>
      <c r="B122" s="4">
        <v>7</v>
      </c>
      <c r="C122" s="4">
        <v>2</v>
      </c>
      <c r="D122" s="5" t="s">
        <v>202</v>
      </c>
      <c r="E122" s="150">
        <v>400</v>
      </c>
      <c r="F122" s="229">
        <v>0</v>
      </c>
      <c r="G122" s="231"/>
      <c r="H122" s="231"/>
    </row>
    <row r="123" spans="1:8" x14ac:dyDescent="0.25">
      <c r="A123" s="135" t="s">
        <v>200</v>
      </c>
      <c r="B123" s="4">
        <v>7</v>
      </c>
      <c r="C123" s="4">
        <v>3</v>
      </c>
      <c r="D123" s="5" t="s">
        <v>203</v>
      </c>
      <c r="E123" s="150">
        <v>600</v>
      </c>
      <c r="F123" s="229">
        <v>6950</v>
      </c>
      <c r="G123" s="231">
        <v>6950</v>
      </c>
      <c r="H123" s="231">
        <v>0</v>
      </c>
    </row>
    <row r="124" spans="1:8" hidden="1" x14ac:dyDescent="0.25">
      <c r="A124" s="135" t="s">
        <v>200</v>
      </c>
      <c r="B124" s="4">
        <v>7</v>
      </c>
      <c r="C124" s="4">
        <v>3</v>
      </c>
      <c r="D124" s="5" t="s">
        <v>203</v>
      </c>
      <c r="E124" s="150">
        <v>200</v>
      </c>
      <c r="F124" s="229">
        <v>0</v>
      </c>
      <c r="G124" s="231">
        <v>0</v>
      </c>
      <c r="H124" s="231"/>
    </row>
    <row r="125" spans="1:8" hidden="1" x14ac:dyDescent="0.25">
      <c r="A125" s="135" t="s">
        <v>200</v>
      </c>
      <c r="B125" s="4">
        <v>7</v>
      </c>
      <c r="C125" s="4">
        <v>2</v>
      </c>
      <c r="D125" s="5" t="s">
        <v>203</v>
      </c>
      <c r="E125" s="150">
        <v>400</v>
      </c>
      <c r="F125" s="229">
        <v>0</v>
      </c>
      <c r="G125" s="231"/>
      <c r="H125" s="231"/>
    </row>
    <row r="126" spans="1:8" ht="15" hidden="1" customHeight="1" x14ac:dyDescent="0.25">
      <c r="A126" s="135" t="s">
        <v>200</v>
      </c>
      <c r="B126" s="4">
        <v>7</v>
      </c>
      <c r="C126" s="4">
        <v>3</v>
      </c>
      <c r="D126" s="5" t="s">
        <v>203</v>
      </c>
      <c r="E126" s="150">
        <v>800</v>
      </c>
      <c r="F126" s="229">
        <v>0</v>
      </c>
      <c r="G126" s="231">
        <v>0</v>
      </c>
      <c r="H126" s="231">
        <v>0</v>
      </c>
    </row>
    <row r="127" spans="1:8" ht="36" hidden="1" x14ac:dyDescent="0.25">
      <c r="A127" s="164" t="s">
        <v>45</v>
      </c>
      <c r="B127" s="149">
        <v>7</v>
      </c>
      <c r="C127" s="149">
        <v>2</v>
      </c>
      <c r="D127" s="165">
        <v>4361200</v>
      </c>
      <c r="E127" s="150">
        <v>200</v>
      </c>
      <c r="F127" s="231">
        <v>0</v>
      </c>
      <c r="G127" s="231">
        <v>0</v>
      </c>
      <c r="H127" s="231">
        <v>0</v>
      </c>
    </row>
    <row r="128" spans="1:8" hidden="1" x14ac:dyDescent="0.25">
      <c r="A128" s="37" t="s">
        <v>31</v>
      </c>
      <c r="B128" s="13">
        <v>7</v>
      </c>
      <c r="C128" s="13">
        <v>2</v>
      </c>
      <c r="D128" s="14">
        <v>7950000</v>
      </c>
      <c r="E128" s="15">
        <v>410</v>
      </c>
      <c r="F128" s="234">
        <v>0</v>
      </c>
      <c r="G128" s="234">
        <v>0</v>
      </c>
      <c r="H128" s="234">
        <v>0</v>
      </c>
    </row>
    <row r="129" spans="1:8" x14ac:dyDescent="0.25">
      <c r="A129" s="136" t="s">
        <v>46</v>
      </c>
      <c r="B129" s="11">
        <v>7</v>
      </c>
      <c r="C129" s="11">
        <v>7</v>
      </c>
      <c r="D129" s="152" t="s">
        <v>179</v>
      </c>
      <c r="E129" s="12">
        <v>0</v>
      </c>
      <c r="F129" s="228">
        <v>546</v>
      </c>
      <c r="G129" s="228">
        <v>546</v>
      </c>
      <c r="H129" s="228">
        <v>0</v>
      </c>
    </row>
    <row r="130" spans="1:8" hidden="1" x14ac:dyDescent="0.25">
      <c r="A130" s="135" t="s">
        <v>47</v>
      </c>
      <c r="B130" s="4">
        <v>7</v>
      </c>
      <c r="C130" s="4">
        <v>7</v>
      </c>
      <c r="D130" s="5" t="s">
        <v>191</v>
      </c>
      <c r="E130" s="6">
        <v>200</v>
      </c>
      <c r="F130" s="229">
        <v>0</v>
      </c>
      <c r="G130" s="229">
        <v>0</v>
      </c>
      <c r="H130" s="229">
        <v>0</v>
      </c>
    </row>
    <row r="131" spans="1:8" hidden="1" x14ac:dyDescent="0.25">
      <c r="A131" s="135" t="s">
        <v>302</v>
      </c>
      <c r="B131" s="4">
        <v>7</v>
      </c>
      <c r="C131" s="4">
        <v>9</v>
      </c>
      <c r="D131" s="5" t="s">
        <v>341</v>
      </c>
      <c r="E131" s="6">
        <v>200</v>
      </c>
      <c r="F131" s="229">
        <v>0</v>
      </c>
      <c r="G131" s="229">
        <v>0</v>
      </c>
      <c r="H131" s="229"/>
    </row>
    <row r="132" spans="1:8" x14ac:dyDescent="0.25">
      <c r="A132" s="163" t="s">
        <v>307</v>
      </c>
      <c r="B132" s="56">
        <v>7</v>
      </c>
      <c r="C132" s="56">
        <v>7</v>
      </c>
      <c r="D132" s="5" t="s">
        <v>191</v>
      </c>
      <c r="E132" s="58">
        <v>100</v>
      </c>
      <c r="F132" s="235">
        <v>546</v>
      </c>
      <c r="G132" s="235">
        <v>546</v>
      </c>
      <c r="H132" s="235">
        <v>0</v>
      </c>
    </row>
    <row r="133" spans="1:8" x14ac:dyDescent="0.25">
      <c r="A133" s="136" t="s">
        <v>48</v>
      </c>
      <c r="B133" s="11">
        <v>7</v>
      </c>
      <c r="C133" s="11">
        <v>9</v>
      </c>
      <c r="D133" s="152" t="s">
        <v>179</v>
      </c>
      <c r="E133" s="12">
        <v>0</v>
      </c>
      <c r="F133" s="227">
        <v>8968.119999999999</v>
      </c>
      <c r="G133" s="227">
        <v>8064</v>
      </c>
      <c r="H133" s="227">
        <v>826</v>
      </c>
    </row>
    <row r="134" spans="1:8" x14ac:dyDescent="0.25">
      <c r="A134" s="135" t="s">
        <v>11</v>
      </c>
      <c r="B134" s="4">
        <v>7</v>
      </c>
      <c r="C134" s="4">
        <v>9</v>
      </c>
      <c r="D134" s="5" t="s">
        <v>184</v>
      </c>
      <c r="E134" s="6">
        <v>100</v>
      </c>
      <c r="F134" s="229">
        <v>2707</v>
      </c>
      <c r="G134" s="229">
        <v>2707</v>
      </c>
      <c r="H134" s="229">
        <v>0</v>
      </c>
    </row>
    <row r="135" spans="1:8" x14ac:dyDescent="0.25">
      <c r="A135" s="135" t="s">
        <v>11</v>
      </c>
      <c r="B135" s="4">
        <v>7</v>
      </c>
      <c r="C135" s="4">
        <v>9</v>
      </c>
      <c r="D135" s="5" t="s">
        <v>184</v>
      </c>
      <c r="E135" s="6">
        <v>200</v>
      </c>
      <c r="F135" s="229">
        <v>320</v>
      </c>
      <c r="G135" s="229">
        <v>320</v>
      </c>
      <c r="H135" s="229">
        <v>0</v>
      </c>
    </row>
    <row r="136" spans="1:8" hidden="1" x14ac:dyDescent="0.25">
      <c r="A136" s="143" t="s">
        <v>11</v>
      </c>
      <c r="B136" s="56">
        <v>7</v>
      </c>
      <c r="C136" s="56">
        <v>9</v>
      </c>
      <c r="D136" s="57">
        <v>20400</v>
      </c>
      <c r="E136" s="58">
        <v>800</v>
      </c>
      <c r="F136" s="235">
        <v>0</v>
      </c>
      <c r="G136" s="235">
        <v>0</v>
      </c>
      <c r="H136" s="235">
        <v>0</v>
      </c>
    </row>
    <row r="137" spans="1:8" x14ac:dyDescent="0.25">
      <c r="A137" s="175" t="s">
        <v>205</v>
      </c>
      <c r="B137" s="4">
        <v>7</v>
      </c>
      <c r="C137" s="4">
        <v>9</v>
      </c>
      <c r="D137" s="5" t="s">
        <v>204</v>
      </c>
      <c r="E137" s="6">
        <v>100</v>
      </c>
      <c r="F137" s="229">
        <v>4522</v>
      </c>
      <c r="G137" s="229">
        <v>4522</v>
      </c>
      <c r="H137" s="229">
        <v>0</v>
      </c>
    </row>
    <row r="138" spans="1:8" ht="15.75" customHeight="1" x14ac:dyDescent="0.25">
      <c r="A138" s="175" t="s">
        <v>205</v>
      </c>
      <c r="B138" s="4">
        <v>7</v>
      </c>
      <c r="C138" s="4">
        <v>9</v>
      </c>
      <c r="D138" s="5" t="s">
        <v>204</v>
      </c>
      <c r="E138" s="6">
        <v>200</v>
      </c>
      <c r="F138" s="229">
        <v>200</v>
      </c>
      <c r="G138" s="229">
        <v>200</v>
      </c>
      <c r="H138" s="229">
        <v>0</v>
      </c>
    </row>
    <row r="139" spans="1:8" ht="18" customHeight="1" x14ac:dyDescent="0.25">
      <c r="A139" s="175" t="s">
        <v>205</v>
      </c>
      <c r="B139" s="4">
        <v>7</v>
      </c>
      <c r="C139" s="4">
        <v>9</v>
      </c>
      <c r="D139" s="5" t="s">
        <v>204</v>
      </c>
      <c r="E139" s="6">
        <v>800</v>
      </c>
      <c r="F139" s="229">
        <v>15</v>
      </c>
      <c r="G139" s="229">
        <v>15</v>
      </c>
      <c r="H139" s="229">
        <v>0</v>
      </c>
    </row>
    <row r="140" spans="1:8" hidden="1" x14ac:dyDescent="0.25">
      <c r="A140" s="175" t="s">
        <v>206</v>
      </c>
      <c r="B140" s="4">
        <v>7</v>
      </c>
      <c r="C140" s="4">
        <v>9</v>
      </c>
      <c r="D140" s="5" t="s">
        <v>207</v>
      </c>
      <c r="E140" s="6">
        <v>100</v>
      </c>
      <c r="F140" s="229">
        <v>0</v>
      </c>
      <c r="G140" s="229">
        <v>0</v>
      </c>
      <c r="H140" s="229">
        <v>0</v>
      </c>
    </row>
    <row r="141" spans="1:8" hidden="1" x14ac:dyDescent="0.25">
      <c r="A141" s="175" t="s">
        <v>206</v>
      </c>
      <c r="B141" s="4">
        <v>7</v>
      </c>
      <c r="C141" s="4">
        <v>9</v>
      </c>
      <c r="D141" s="5" t="s">
        <v>207</v>
      </c>
      <c r="E141" s="6">
        <v>200</v>
      </c>
      <c r="F141" s="229">
        <v>0</v>
      </c>
      <c r="G141" s="229"/>
      <c r="H141" s="229">
        <v>0</v>
      </c>
    </row>
    <row r="142" spans="1:8" hidden="1" x14ac:dyDescent="0.25">
      <c r="A142" s="175" t="s">
        <v>206</v>
      </c>
      <c r="B142" s="4">
        <v>7</v>
      </c>
      <c r="C142" s="4">
        <v>9</v>
      </c>
      <c r="D142" s="5" t="s">
        <v>207</v>
      </c>
      <c r="E142" s="6">
        <v>800</v>
      </c>
      <c r="F142" s="229">
        <v>0</v>
      </c>
      <c r="G142" s="229">
        <v>0</v>
      </c>
      <c r="H142" s="229">
        <v>0</v>
      </c>
    </row>
    <row r="143" spans="1:8" x14ac:dyDescent="0.25">
      <c r="A143" s="65" t="s">
        <v>223</v>
      </c>
      <c r="B143" s="4">
        <v>7</v>
      </c>
      <c r="C143" s="4">
        <v>9</v>
      </c>
      <c r="D143" s="5" t="s">
        <v>192</v>
      </c>
      <c r="E143" s="6">
        <v>200</v>
      </c>
      <c r="F143" s="229">
        <v>300</v>
      </c>
      <c r="G143" s="229">
        <v>300</v>
      </c>
      <c r="H143" s="229"/>
    </row>
    <row r="144" spans="1:8" x14ac:dyDescent="0.25">
      <c r="A144" s="65" t="s">
        <v>355</v>
      </c>
      <c r="B144" s="4">
        <v>7</v>
      </c>
      <c r="C144" s="4">
        <v>9</v>
      </c>
      <c r="D144" s="5" t="s">
        <v>356</v>
      </c>
      <c r="E144" s="6">
        <v>100</v>
      </c>
      <c r="F144" s="229">
        <v>78.12</v>
      </c>
      <c r="G144" s="229"/>
      <c r="H144" s="229">
        <v>78.12</v>
      </c>
    </row>
    <row r="145" spans="1:8" x14ac:dyDescent="0.25">
      <c r="A145" s="291" t="s">
        <v>326</v>
      </c>
      <c r="B145" s="11">
        <v>7</v>
      </c>
      <c r="C145" s="11">
        <v>9</v>
      </c>
      <c r="D145" s="9">
        <v>1940977720</v>
      </c>
      <c r="E145" s="12">
        <v>100</v>
      </c>
      <c r="F145" s="228">
        <v>826</v>
      </c>
      <c r="G145" s="228">
        <v>0</v>
      </c>
      <c r="H145" s="228">
        <v>826</v>
      </c>
    </row>
    <row r="146" spans="1:8" ht="24.75" x14ac:dyDescent="0.25">
      <c r="A146" s="135" t="s">
        <v>20</v>
      </c>
      <c r="B146" s="4">
        <v>7</v>
      </c>
      <c r="C146" s="4">
        <v>9</v>
      </c>
      <c r="D146" s="5">
        <v>1940977720</v>
      </c>
      <c r="E146" s="6">
        <v>100</v>
      </c>
      <c r="F146" s="229">
        <v>806</v>
      </c>
      <c r="G146" s="229"/>
      <c r="H146" s="229">
        <v>806</v>
      </c>
    </row>
    <row r="147" spans="1:8" ht="24.75" x14ac:dyDescent="0.25">
      <c r="A147" s="135" t="s">
        <v>20</v>
      </c>
      <c r="B147" s="4">
        <v>7</v>
      </c>
      <c r="C147" s="4">
        <v>9</v>
      </c>
      <c r="D147" s="5">
        <v>1940977720</v>
      </c>
      <c r="E147" s="6">
        <v>200</v>
      </c>
      <c r="F147" s="229">
        <v>20</v>
      </c>
      <c r="G147" s="229"/>
      <c r="H147" s="229">
        <v>20</v>
      </c>
    </row>
    <row r="148" spans="1:8" x14ac:dyDescent="0.25">
      <c r="A148" s="136" t="s">
        <v>122</v>
      </c>
      <c r="B148" s="11">
        <v>8</v>
      </c>
      <c r="C148" s="11">
        <v>0</v>
      </c>
      <c r="D148" s="152" t="s">
        <v>179</v>
      </c>
      <c r="E148" s="12">
        <v>0</v>
      </c>
      <c r="F148" s="227">
        <v>28692.167000000001</v>
      </c>
      <c r="G148" s="227">
        <v>26364.667000000001</v>
      </c>
      <c r="H148" s="227">
        <v>2327.5</v>
      </c>
    </row>
    <row r="149" spans="1:8" x14ac:dyDescent="0.25">
      <c r="A149" s="136" t="s">
        <v>50</v>
      </c>
      <c r="B149" s="11">
        <v>8</v>
      </c>
      <c r="C149" s="11">
        <v>1</v>
      </c>
      <c r="D149" s="152" t="s">
        <v>179</v>
      </c>
      <c r="E149" s="12">
        <v>0</v>
      </c>
      <c r="F149" s="227">
        <v>28692.167000000001</v>
      </c>
      <c r="G149" s="227">
        <v>26364.667000000001</v>
      </c>
      <c r="H149" s="227">
        <v>2327.5</v>
      </c>
    </row>
    <row r="150" spans="1:8" ht="24.75" x14ac:dyDescent="0.25">
      <c r="A150" s="135" t="s">
        <v>303</v>
      </c>
      <c r="B150" s="4">
        <v>8</v>
      </c>
      <c r="C150" s="4">
        <v>1</v>
      </c>
      <c r="D150" s="148" t="s">
        <v>344</v>
      </c>
      <c r="E150" s="6">
        <v>200</v>
      </c>
      <c r="F150" s="229">
        <v>2450</v>
      </c>
      <c r="G150" s="238">
        <v>122.5</v>
      </c>
      <c r="H150" s="238">
        <v>2327.5</v>
      </c>
    </row>
    <row r="151" spans="1:8" hidden="1" x14ac:dyDescent="0.25">
      <c r="A151" s="136" t="s">
        <v>275</v>
      </c>
      <c r="B151" s="11">
        <v>8</v>
      </c>
      <c r="C151" s="11">
        <v>1</v>
      </c>
      <c r="D151" s="152" t="s">
        <v>276</v>
      </c>
      <c r="E151" s="6">
        <v>200</v>
      </c>
      <c r="F151" s="229">
        <v>0</v>
      </c>
      <c r="G151" s="238"/>
      <c r="H151" s="238"/>
    </row>
    <row r="152" spans="1:8" hidden="1" x14ac:dyDescent="0.25">
      <c r="A152" s="136" t="s">
        <v>309</v>
      </c>
      <c r="B152" s="4">
        <v>8</v>
      </c>
      <c r="C152" s="4">
        <v>1</v>
      </c>
      <c r="D152" s="152" t="s">
        <v>310</v>
      </c>
      <c r="E152" s="6">
        <v>200</v>
      </c>
      <c r="F152" s="229">
        <v>0</v>
      </c>
      <c r="G152" s="238">
        <v>0</v>
      </c>
      <c r="H152" s="238"/>
    </row>
    <row r="153" spans="1:8" x14ac:dyDescent="0.25">
      <c r="A153" s="135" t="s">
        <v>51</v>
      </c>
      <c r="B153" s="4">
        <v>8</v>
      </c>
      <c r="C153" s="4">
        <v>1</v>
      </c>
      <c r="D153" s="5" t="s">
        <v>193</v>
      </c>
      <c r="E153" s="6">
        <v>100</v>
      </c>
      <c r="F153" s="229">
        <v>5075.1670000000004</v>
      </c>
      <c r="G153" s="229">
        <v>5075.1670000000004</v>
      </c>
      <c r="H153" s="229">
        <v>0</v>
      </c>
    </row>
    <row r="154" spans="1:8" x14ac:dyDescent="0.25">
      <c r="A154" s="166" t="s">
        <v>51</v>
      </c>
      <c r="B154" s="149">
        <v>8</v>
      </c>
      <c r="C154" s="149">
        <v>1</v>
      </c>
      <c r="D154" s="5" t="s">
        <v>193</v>
      </c>
      <c r="E154" s="150">
        <v>200</v>
      </c>
      <c r="F154" s="231">
        <v>871</v>
      </c>
      <c r="G154" s="231">
        <v>871</v>
      </c>
      <c r="H154" s="231">
        <v>0</v>
      </c>
    </row>
    <row r="155" spans="1:8" hidden="1" x14ac:dyDescent="0.25">
      <c r="A155" s="33" t="s">
        <v>51</v>
      </c>
      <c r="B155" s="13">
        <v>8</v>
      </c>
      <c r="C155" s="13">
        <v>1</v>
      </c>
      <c r="D155" s="5" t="s">
        <v>193</v>
      </c>
      <c r="E155" s="15">
        <v>800</v>
      </c>
      <c r="F155" s="234">
        <v>0</v>
      </c>
      <c r="G155" s="234">
        <v>0</v>
      </c>
      <c r="H155" s="234">
        <v>0</v>
      </c>
    </row>
    <row r="156" spans="1:8" x14ac:dyDescent="0.25">
      <c r="A156" s="135" t="s">
        <v>52</v>
      </c>
      <c r="B156" s="4">
        <v>8</v>
      </c>
      <c r="C156" s="4">
        <v>1</v>
      </c>
      <c r="D156" s="5" t="s">
        <v>194</v>
      </c>
      <c r="E156" s="6">
        <v>100</v>
      </c>
      <c r="F156" s="229">
        <v>4913</v>
      </c>
      <c r="G156" s="229">
        <v>4913</v>
      </c>
      <c r="H156" s="229">
        <v>0</v>
      </c>
    </row>
    <row r="157" spans="1:8" x14ac:dyDescent="0.25">
      <c r="A157" s="135" t="s">
        <v>52</v>
      </c>
      <c r="B157" s="4">
        <v>8</v>
      </c>
      <c r="C157" s="4">
        <v>1</v>
      </c>
      <c r="D157" s="5" t="s">
        <v>194</v>
      </c>
      <c r="E157" s="6">
        <v>200</v>
      </c>
      <c r="F157" s="229">
        <v>30</v>
      </c>
      <c r="G157" s="229">
        <v>30</v>
      </c>
      <c r="H157" s="229">
        <v>0</v>
      </c>
    </row>
    <row r="158" spans="1:8" hidden="1" x14ac:dyDescent="0.25">
      <c r="A158" s="143" t="s">
        <v>52</v>
      </c>
      <c r="B158" s="56">
        <v>8</v>
      </c>
      <c r="C158" s="56">
        <v>1</v>
      </c>
      <c r="D158" s="5" t="s">
        <v>194</v>
      </c>
      <c r="E158" s="58">
        <v>800</v>
      </c>
      <c r="F158" s="235">
        <v>0</v>
      </c>
      <c r="G158" s="235">
        <v>0</v>
      </c>
      <c r="H158" s="235">
        <v>0</v>
      </c>
    </row>
    <row r="159" spans="1:8" ht="24.75" x14ac:dyDescent="0.25">
      <c r="A159" s="135" t="s">
        <v>53</v>
      </c>
      <c r="B159" s="4">
        <v>8</v>
      </c>
      <c r="C159" s="4">
        <v>1</v>
      </c>
      <c r="D159" s="5" t="s">
        <v>195</v>
      </c>
      <c r="E159" s="6">
        <v>100</v>
      </c>
      <c r="F159" s="229">
        <v>13406</v>
      </c>
      <c r="G159" s="229">
        <v>13406</v>
      </c>
      <c r="H159" s="239">
        <v>0</v>
      </c>
    </row>
    <row r="160" spans="1:8" ht="24.75" x14ac:dyDescent="0.25">
      <c r="A160" s="135" t="s">
        <v>53</v>
      </c>
      <c r="B160" s="4">
        <v>8</v>
      </c>
      <c r="C160" s="4">
        <v>1</v>
      </c>
      <c r="D160" s="5" t="s">
        <v>195</v>
      </c>
      <c r="E160" s="6">
        <v>200</v>
      </c>
      <c r="F160" s="229">
        <v>1913</v>
      </c>
      <c r="G160" s="229">
        <v>1913</v>
      </c>
      <c r="H160" s="239">
        <v>0</v>
      </c>
    </row>
    <row r="161" spans="1:8" ht="24.75" x14ac:dyDescent="0.25">
      <c r="A161" s="166" t="s">
        <v>53</v>
      </c>
      <c r="B161" s="149">
        <v>8</v>
      </c>
      <c r="C161" s="149">
        <v>1</v>
      </c>
      <c r="D161" s="5" t="s">
        <v>195</v>
      </c>
      <c r="E161" s="150">
        <v>800</v>
      </c>
      <c r="F161" s="231">
        <v>34</v>
      </c>
      <c r="G161" s="231">
        <v>34</v>
      </c>
      <c r="H161" s="240">
        <v>0</v>
      </c>
    </row>
    <row r="162" spans="1:8" ht="24" hidden="1" x14ac:dyDescent="0.25">
      <c r="A162" s="36" t="s">
        <v>304</v>
      </c>
      <c r="B162" s="4">
        <v>8</v>
      </c>
      <c r="C162" s="4">
        <v>1</v>
      </c>
      <c r="D162" s="5" t="s">
        <v>342</v>
      </c>
      <c r="E162" s="6">
        <v>240</v>
      </c>
      <c r="F162" s="233">
        <v>0</v>
      </c>
      <c r="G162" s="233">
        <v>0</v>
      </c>
      <c r="H162" s="241">
        <v>0</v>
      </c>
    </row>
    <row r="163" spans="1:8" hidden="1" x14ac:dyDescent="0.25">
      <c r="A163" s="139" t="s">
        <v>171</v>
      </c>
      <c r="B163" s="11">
        <v>8</v>
      </c>
      <c r="C163" s="11">
        <v>1</v>
      </c>
      <c r="D163" s="9">
        <v>4500000000</v>
      </c>
      <c r="E163" s="12">
        <v>0</v>
      </c>
      <c r="F163" s="236">
        <v>0</v>
      </c>
      <c r="G163" s="236">
        <v>0</v>
      </c>
      <c r="H163" s="242">
        <v>0</v>
      </c>
    </row>
    <row r="164" spans="1:8" hidden="1" x14ac:dyDescent="0.25">
      <c r="A164" s="37" t="s">
        <v>172</v>
      </c>
      <c r="B164" s="13">
        <v>8</v>
      </c>
      <c r="C164" s="13">
        <v>1</v>
      </c>
      <c r="D164" s="14">
        <v>4500000000</v>
      </c>
      <c r="E164" s="15">
        <v>200</v>
      </c>
      <c r="F164" s="234">
        <v>0</v>
      </c>
      <c r="G164" s="234">
        <v>0</v>
      </c>
      <c r="H164" s="243">
        <v>0</v>
      </c>
    </row>
    <row r="165" spans="1:8" ht="24.75" hidden="1" x14ac:dyDescent="0.25">
      <c r="A165" s="136" t="s">
        <v>123</v>
      </c>
      <c r="B165" s="11">
        <v>8</v>
      </c>
      <c r="C165" s="11">
        <v>4</v>
      </c>
      <c r="D165" s="152" t="s">
        <v>179</v>
      </c>
      <c r="E165" s="12">
        <v>0</v>
      </c>
      <c r="F165" s="228">
        <v>0</v>
      </c>
      <c r="G165" s="228">
        <v>0</v>
      </c>
      <c r="H165" s="228">
        <v>0</v>
      </c>
    </row>
    <row r="166" spans="1:8" hidden="1" x14ac:dyDescent="0.25">
      <c r="A166" s="135" t="s">
        <v>11</v>
      </c>
      <c r="B166" s="4">
        <v>8</v>
      </c>
      <c r="C166" s="4">
        <v>4</v>
      </c>
      <c r="D166" s="5" t="s">
        <v>184</v>
      </c>
      <c r="E166" s="6">
        <v>100</v>
      </c>
      <c r="F166" s="229">
        <v>0</v>
      </c>
      <c r="G166" s="229"/>
      <c r="H166" s="239">
        <v>0</v>
      </c>
    </row>
    <row r="167" spans="1:8" hidden="1" x14ac:dyDescent="0.25">
      <c r="A167" s="135" t="s">
        <v>11</v>
      </c>
      <c r="B167" s="4">
        <v>8</v>
      </c>
      <c r="C167" s="4">
        <v>4</v>
      </c>
      <c r="D167" s="5" t="s">
        <v>184</v>
      </c>
      <c r="E167" s="6">
        <v>200</v>
      </c>
      <c r="F167" s="229">
        <v>0</v>
      </c>
      <c r="G167" s="229"/>
      <c r="H167" s="239">
        <v>0</v>
      </c>
    </row>
    <row r="168" spans="1:8" ht="36" hidden="1" x14ac:dyDescent="0.25">
      <c r="A168" s="167" t="s">
        <v>49</v>
      </c>
      <c r="B168" s="149">
        <v>8</v>
      </c>
      <c r="C168" s="149">
        <v>4</v>
      </c>
      <c r="D168" s="165">
        <v>4529900</v>
      </c>
      <c r="E168" s="150"/>
      <c r="F168" s="231">
        <v>0</v>
      </c>
      <c r="G168" s="231">
        <v>0</v>
      </c>
      <c r="H168" s="231">
        <v>0</v>
      </c>
    </row>
    <row r="169" spans="1:8" hidden="1" x14ac:dyDescent="0.25">
      <c r="A169" s="37" t="s">
        <v>31</v>
      </c>
      <c r="B169" s="13">
        <v>8</v>
      </c>
      <c r="C169" s="13">
        <v>4</v>
      </c>
      <c r="D169" s="14">
        <v>7950000</v>
      </c>
      <c r="E169" s="15"/>
      <c r="F169" s="233">
        <v>0</v>
      </c>
      <c r="G169" s="233">
        <v>0</v>
      </c>
      <c r="H169" s="234">
        <v>0</v>
      </c>
    </row>
    <row r="170" spans="1:8" ht="15.75" hidden="1" thickBot="1" x14ac:dyDescent="0.3">
      <c r="A170" s="29" t="s">
        <v>124</v>
      </c>
      <c r="B170" s="1">
        <v>9</v>
      </c>
      <c r="C170" s="1">
        <v>0</v>
      </c>
      <c r="D170" s="2">
        <v>0</v>
      </c>
      <c r="E170" s="3">
        <v>0</v>
      </c>
      <c r="F170" s="244">
        <v>0</v>
      </c>
      <c r="G170" s="244">
        <v>0</v>
      </c>
      <c r="H170" s="244">
        <v>0</v>
      </c>
    </row>
    <row r="171" spans="1:8" hidden="1" x14ac:dyDescent="0.25">
      <c r="A171" s="34" t="s">
        <v>56</v>
      </c>
      <c r="B171" s="19">
        <v>9</v>
      </c>
      <c r="C171" s="19">
        <v>1</v>
      </c>
      <c r="D171" s="20">
        <v>0</v>
      </c>
      <c r="E171" s="21">
        <v>0</v>
      </c>
      <c r="F171" s="230">
        <v>0</v>
      </c>
      <c r="G171" s="230">
        <v>0</v>
      </c>
      <c r="H171" s="230">
        <v>0</v>
      </c>
    </row>
    <row r="172" spans="1:8" hidden="1" x14ac:dyDescent="0.25">
      <c r="A172" s="30" t="s">
        <v>57</v>
      </c>
      <c r="B172" s="4">
        <v>9</v>
      </c>
      <c r="C172" s="4">
        <v>1</v>
      </c>
      <c r="D172" s="5">
        <v>4709900</v>
      </c>
      <c r="E172" s="6"/>
      <c r="F172" s="233">
        <v>0</v>
      </c>
      <c r="G172" s="233"/>
      <c r="H172" s="233"/>
    </row>
    <row r="173" spans="1:8" hidden="1" x14ac:dyDescent="0.25">
      <c r="A173" s="103" t="s">
        <v>62</v>
      </c>
      <c r="B173" s="4">
        <v>9</v>
      </c>
      <c r="C173" s="4">
        <v>1</v>
      </c>
      <c r="D173" s="5">
        <v>4709900</v>
      </c>
      <c r="E173" s="6"/>
      <c r="F173" s="233">
        <v>0</v>
      </c>
      <c r="G173" s="233"/>
      <c r="H173" s="233"/>
    </row>
    <row r="174" spans="1:8" hidden="1" x14ac:dyDescent="0.25">
      <c r="A174" s="32" t="s">
        <v>59</v>
      </c>
      <c r="B174" s="11">
        <v>9</v>
      </c>
      <c r="C174" s="11">
        <v>2</v>
      </c>
      <c r="D174" s="9">
        <v>0</v>
      </c>
      <c r="E174" s="12">
        <v>0</v>
      </c>
      <c r="F174" s="245">
        <v>0</v>
      </c>
      <c r="G174" s="245">
        <v>0</v>
      </c>
      <c r="H174" s="245">
        <v>0</v>
      </c>
    </row>
    <row r="175" spans="1:8" hidden="1" x14ac:dyDescent="0.25">
      <c r="A175" s="30" t="s">
        <v>60</v>
      </c>
      <c r="B175" s="4">
        <v>9</v>
      </c>
      <c r="C175" s="4">
        <v>2</v>
      </c>
      <c r="D175" s="5">
        <v>4719900</v>
      </c>
      <c r="E175" s="6"/>
      <c r="F175" s="233">
        <v>0</v>
      </c>
      <c r="G175" s="233"/>
      <c r="H175" s="233"/>
    </row>
    <row r="176" spans="1:8" hidden="1" x14ac:dyDescent="0.25">
      <c r="A176" s="30" t="s">
        <v>61</v>
      </c>
      <c r="B176" s="4">
        <v>9</v>
      </c>
      <c r="C176" s="4">
        <v>2</v>
      </c>
      <c r="D176" s="5">
        <v>4789900</v>
      </c>
      <c r="E176" s="6"/>
      <c r="F176" s="233">
        <v>0</v>
      </c>
      <c r="G176" s="233"/>
      <c r="H176" s="233">
        <v>0</v>
      </c>
    </row>
    <row r="177" spans="1:8" ht="48" hidden="1" x14ac:dyDescent="0.25">
      <c r="A177" s="36" t="s">
        <v>58</v>
      </c>
      <c r="B177" s="4">
        <v>9</v>
      </c>
      <c r="C177" s="4">
        <v>2</v>
      </c>
      <c r="D177" s="5">
        <v>4719900</v>
      </c>
      <c r="E177" s="6"/>
      <c r="F177" s="233">
        <v>0</v>
      </c>
      <c r="G177" s="233"/>
      <c r="H177" s="233"/>
    </row>
    <row r="178" spans="1:8" hidden="1" x14ac:dyDescent="0.25">
      <c r="A178" s="30" t="s">
        <v>31</v>
      </c>
      <c r="B178" s="4">
        <v>9</v>
      </c>
      <c r="C178" s="4">
        <v>2</v>
      </c>
      <c r="D178" s="5">
        <v>7950000</v>
      </c>
      <c r="E178" s="6"/>
      <c r="F178" s="233">
        <v>0</v>
      </c>
      <c r="G178" s="233"/>
      <c r="H178" s="233"/>
    </row>
    <row r="179" spans="1:8" hidden="1" x14ac:dyDescent="0.25">
      <c r="A179" s="32" t="s">
        <v>62</v>
      </c>
      <c r="B179" s="11">
        <v>9</v>
      </c>
      <c r="C179" s="11">
        <v>4</v>
      </c>
      <c r="D179" s="9">
        <v>0</v>
      </c>
      <c r="E179" s="12">
        <v>0</v>
      </c>
      <c r="F179" s="246">
        <v>0</v>
      </c>
      <c r="G179" s="246">
        <v>0</v>
      </c>
      <c r="H179" s="246">
        <v>0</v>
      </c>
    </row>
    <row r="180" spans="1:8" hidden="1" x14ac:dyDescent="0.25">
      <c r="A180" s="36" t="s">
        <v>62</v>
      </c>
      <c r="B180" s="4">
        <v>9</v>
      </c>
      <c r="C180" s="4">
        <v>4</v>
      </c>
      <c r="D180" s="5">
        <v>4709900</v>
      </c>
      <c r="E180" s="6"/>
      <c r="F180" s="233">
        <v>0</v>
      </c>
      <c r="G180" s="233"/>
      <c r="H180" s="247"/>
    </row>
    <row r="181" spans="1:8" ht="48" hidden="1" x14ac:dyDescent="0.25">
      <c r="A181" s="36" t="s">
        <v>58</v>
      </c>
      <c r="B181" s="4">
        <v>9</v>
      </c>
      <c r="C181" s="4">
        <v>4</v>
      </c>
      <c r="D181" s="5">
        <v>4709900</v>
      </c>
      <c r="E181" s="6"/>
      <c r="F181" s="233">
        <v>0</v>
      </c>
      <c r="G181" s="233"/>
      <c r="H181" s="247"/>
    </row>
    <row r="182" spans="1:8" ht="24.75" hidden="1" x14ac:dyDescent="0.25">
      <c r="A182" s="32" t="s">
        <v>63</v>
      </c>
      <c r="B182" s="11">
        <v>9</v>
      </c>
      <c r="C182" s="11">
        <v>9</v>
      </c>
      <c r="D182" s="9">
        <v>0</v>
      </c>
      <c r="E182" s="12">
        <v>0</v>
      </c>
      <c r="F182" s="245">
        <v>0</v>
      </c>
      <c r="G182" s="245">
        <v>0</v>
      </c>
      <c r="H182" s="245">
        <v>0</v>
      </c>
    </row>
    <row r="183" spans="1:8" hidden="1" x14ac:dyDescent="0.25">
      <c r="A183" s="33" t="s">
        <v>31</v>
      </c>
      <c r="B183" s="13">
        <v>9</v>
      </c>
      <c r="C183" s="13">
        <v>9</v>
      </c>
      <c r="D183" s="14">
        <v>7950000</v>
      </c>
      <c r="E183" s="15"/>
      <c r="F183" s="234">
        <v>0</v>
      </c>
      <c r="G183" s="234"/>
      <c r="H183" s="234"/>
    </row>
    <row r="184" spans="1:8" x14ac:dyDescent="0.25">
      <c r="A184" s="80" t="s">
        <v>64</v>
      </c>
      <c r="B184" s="7">
        <v>10</v>
      </c>
      <c r="C184" s="7">
        <v>0</v>
      </c>
      <c r="D184" s="152" t="s">
        <v>179</v>
      </c>
      <c r="E184" s="45">
        <v>0</v>
      </c>
      <c r="F184" s="227">
        <v>7650.8510000000006</v>
      </c>
      <c r="G184" s="227">
        <v>4800</v>
      </c>
      <c r="H184" s="227">
        <v>3076.8510000000001</v>
      </c>
    </row>
    <row r="185" spans="1:8" x14ac:dyDescent="0.25">
      <c r="A185" s="80" t="s">
        <v>65</v>
      </c>
      <c r="B185" s="7">
        <v>10</v>
      </c>
      <c r="C185" s="7">
        <v>1</v>
      </c>
      <c r="D185" s="152" t="s">
        <v>179</v>
      </c>
      <c r="E185" s="45">
        <v>0</v>
      </c>
      <c r="F185" s="227">
        <v>3000</v>
      </c>
      <c r="G185" s="227">
        <v>3000</v>
      </c>
      <c r="H185" s="227">
        <v>0</v>
      </c>
    </row>
    <row r="186" spans="1:8" ht="24.75" x14ac:dyDescent="0.25">
      <c r="A186" s="174" t="s">
        <v>66</v>
      </c>
      <c r="B186" s="24">
        <v>10</v>
      </c>
      <c r="C186" s="24">
        <v>1</v>
      </c>
      <c r="D186" s="176">
        <v>9994910100</v>
      </c>
      <c r="E186" s="67">
        <v>300</v>
      </c>
      <c r="F186" s="229">
        <v>3000</v>
      </c>
      <c r="G186" s="229">
        <v>3000</v>
      </c>
      <c r="H186" s="229">
        <v>0</v>
      </c>
    </row>
    <row r="187" spans="1:8" x14ac:dyDescent="0.25">
      <c r="A187" s="80" t="s">
        <v>67</v>
      </c>
      <c r="B187" s="7">
        <v>10</v>
      </c>
      <c r="C187" s="7">
        <v>3</v>
      </c>
      <c r="D187" s="152" t="s">
        <v>179</v>
      </c>
      <c r="E187" s="45">
        <v>0</v>
      </c>
      <c r="F187" s="227">
        <v>1800</v>
      </c>
      <c r="G187" s="227">
        <v>1800</v>
      </c>
      <c r="H187" s="227">
        <v>0</v>
      </c>
    </row>
    <row r="188" spans="1:8" x14ac:dyDescent="0.25">
      <c r="A188" s="163" t="s">
        <v>357</v>
      </c>
      <c r="B188" s="168">
        <v>10</v>
      </c>
      <c r="C188" s="169">
        <v>3</v>
      </c>
      <c r="D188" s="170">
        <v>5054600</v>
      </c>
      <c r="E188" s="171"/>
      <c r="F188" s="235">
        <v>1800</v>
      </c>
      <c r="G188" s="235">
        <v>1800</v>
      </c>
      <c r="H188" s="235">
        <v>0</v>
      </c>
    </row>
    <row r="189" spans="1:8" ht="36" hidden="1" x14ac:dyDescent="0.25">
      <c r="A189" s="65" t="s">
        <v>68</v>
      </c>
      <c r="B189" s="24">
        <v>10</v>
      </c>
      <c r="C189" s="24">
        <v>3</v>
      </c>
      <c r="D189" s="176">
        <v>2210872011</v>
      </c>
      <c r="E189" s="67">
        <v>600</v>
      </c>
      <c r="F189" s="229">
        <v>0</v>
      </c>
      <c r="G189" s="229">
        <v>0</v>
      </c>
      <c r="H189" s="229"/>
    </row>
    <row r="190" spans="1:8" x14ac:dyDescent="0.25">
      <c r="A190" s="31" t="s">
        <v>69</v>
      </c>
      <c r="B190" s="7">
        <v>10</v>
      </c>
      <c r="C190" s="8">
        <v>4</v>
      </c>
      <c r="D190" s="152" t="s">
        <v>179</v>
      </c>
      <c r="E190" s="10">
        <v>0</v>
      </c>
      <c r="F190" s="236">
        <v>2624.8510000000001</v>
      </c>
      <c r="G190" s="236">
        <v>0</v>
      </c>
      <c r="H190" s="236">
        <v>2850.8510000000001</v>
      </c>
    </row>
    <row r="191" spans="1:8" ht="48" hidden="1" x14ac:dyDescent="0.25">
      <c r="A191" s="36" t="s">
        <v>125</v>
      </c>
      <c r="B191" s="24">
        <v>10</v>
      </c>
      <c r="C191" s="25">
        <v>4</v>
      </c>
      <c r="D191" s="26">
        <v>2250050820</v>
      </c>
      <c r="E191" s="27">
        <v>400</v>
      </c>
      <c r="F191" s="233">
        <v>0</v>
      </c>
      <c r="G191" s="233"/>
      <c r="H191" s="233"/>
    </row>
    <row r="192" spans="1:8" ht="15.75" customHeight="1" x14ac:dyDescent="0.25">
      <c r="A192" s="36" t="s">
        <v>125</v>
      </c>
      <c r="B192" s="24">
        <v>10</v>
      </c>
      <c r="C192" s="25">
        <v>4</v>
      </c>
      <c r="D192" s="26" t="s">
        <v>343</v>
      </c>
      <c r="E192" s="27">
        <v>400</v>
      </c>
      <c r="F192" s="233">
        <v>2027.4</v>
      </c>
      <c r="G192" s="233"/>
      <c r="H192" s="233">
        <v>2027.4</v>
      </c>
    </row>
    <row r="193" spans="1:8" ht="60" x14ac:dyDescent="0.25">
      <c r="A193" s="139" t="s">
        <v>70</v>
      </c>
      <c r="B193" s="7">
        <v>10</v>
      </c>
      <c r="C193" s="8">
        <v>4</v>
      </c>
      <c r="D193" s="152" t="s">
        <v>179</v>
      </c>
      <c r="E193" s="10">
        <v>300</v>
      </c>
      <c r="F193" s="236">
        <v>597.45100000000002</v>
      </c>
      <c r="G193" s="236">
        <v>0</v>
      </c>
      <c r="H193" s="236">
        <v>823.45100000000002</v>
      </c>
    </row>
    <row r="194" spans="1:8" ht="24.75" customHeight="1" x14ac:dyDescent="0.25">
      <c r="A194" s="37" t="s">
        <v>173</v>
      </c>
      <c r="B194" s="24">
        <v>10</v>
      </c>
      <c r="C194" s="25">
        <v>4</v>
      </c>
      <c r="D194" s="61">
        <v>2240271540</v>
      </c>
      <c r="E194" s="27">
        <v>300</v>
      </c>
      <c r="F194" s="233">
        <v>597.45100000000002</v>
      </c>
      <c r="G194" s="233"/>
      <c r="H194" s="233">
        <v>597.45100000000002</v>
      </c>
    </row>
    <row r="195" spans="1:8" ht="24" hidden="1" x14ac:dyDescent="0.25">
      <c r="A195" s="37" t="s">
        <v>71</v>
      </c>
      <c r="B195" s="16">
        <v>10</v>
      </c>
      <c r="C195" s="17">
        <v>4</v>
      </c>
      <c r="D195" s="159">
        <v>2240281520</v>
      </c>
      <c r="E195" s="18">
        <v>300</v>
      </c>
      <c r="F195" s="234">
        <v>0</v>
      </c>
      <c r="G195" s="234"/>
      <c r="H195" s="234">
        <v>0</v>
      </c>
    </row>
    <row r="196" spans="1:8" hidden="1" x14ac:dyDescent="0.25">
      <c r="A196" s="37" t="s">
        <v>210</v>
      </c>
      <c r="B196" s="16">
        <v>10</v>
      </c>
      <c r="C196" s="17">
        <v>4</v>
      </c>
      <c r="D196" s="159">
        <v>2240281530</v>
      </c>
      <c r="E196" s="18">
        <v>300</v>
      </c>
      <c r="F196" s="234">
        <v>0</v>
      </c>
      <c r="G196" s="234"/>
      <c r="H196" s="234">
        <v>0</v>
      </c>
    </row>
    <row r="197" spans="1:8" x14ac:dyDescent="0.25">
      <c r="A197" s="270" t="s">
        <v>300</v>
      </c>
      <c r="B197" s="271">
        <v>10</v>
      </c>
      <c r="C197" s="272">
        <v>6</v>
      </c>
      <c r="D197" s="9">
        <v>2240277740</v>
      </c>
      <c r="E197" s="273">
        <v>0</v>
      </c>
      <c r="F197" s="274">
        <v>226</v>
      </c>
      <c r="G197" s="274">
        <v>0</v>
      </c>
      <c r="H197" s="274">
        <v>226</v>
      </c>
    </row>
    <row r="198" spans="1:8" ht="24.75" x14ac:dyDescent="0.25">
      <c r="A198" s="135" t="s">
        <v>21</v>
      </c>
      <c r="B198" s="4">
        <v>10</v>
      </c>
      <c r="C198" s="4">
        <v>6</v>
      </c>
      <c r="D198" s="5">
        <v>2240277740</v>
      </c>
      <c r="E198" s="6">
        <v>100</v>
      </c>
      <c r="F198" s="229">
        <v>226</v>
      </c>
      <c r="G198" s="229">
        <v>0</v>
      </c>
      <c r="H198" s="229">
        <v>226</v>
      </c>
    </row>
    <row r="199" spans="1:8" ht="24.75" hidden="1" x14ac:dyDescent="0.25">
      <c r="A199" s="135" t="s">
        <v>21</v>
      </c>
      <c r="B199" s="4">
        <v>10</v>
      </c>
      <c r="C199" s="4">
        <v>6</v>
      </c>
      <c r="D199" s="5">
        <v>2240277740</v>
      </c>
      <c r="E199" s="6">
        <v>200</v>
      </c>
      <c r="F199" s="229">
        <v>0</v>
      </c>
      <c r="G199" s="229">
        <v>0</v>
      </c>
      <c r="H199" s="229">
        <v>0</v>
      </c>
    </row>
    <row r="200" spans="1:8" x14ac:dyDescent="0.25">
      <c r="A200" s="177" t="s">
        <v>126</v>
      </c>
      <c r="B200" s="7">
        <v>11</v>
      </c>
      <c r="C200" s="7">
        <v>0</v>
      </c>
      <c r="D200" s="152" t="s">
        <v>179</v>
      </c>
      <c r="E200" s="45">
        <v>0</v>
      </c>
      <c r="F200" s="227">
        <v>22368</v>
      </c>
      <c r="G200" s="227">
        <v>22368</v>
      </c>
      <c r="H200" s="227">
        <v>0</v>
      </c>
    </row>
    <row r="201" spans="1:8" x14ac:dyDescent="0.25">
      <c r="A201" s="177" t="s">
        <v>127</v>
      </c>
      <c r="B201" s="7">
        <v>11</v>
      </c>
      <c r="C201" s="7">
        <v>1</v>
      </c>
      <c r="D201" s="152" t="s">
        <v>179</v>
      </c>
      <c r="E201" s="45">
        <v>0</v>
      </c>
      <c r="F201" s="228">
        <v>1276</v>
      </c>
      <c r="G201" s="228">
        <v>1276</v>
      </c>
      <c r="H201" s="228">
        <v>0</v>
      </c>
    </row>
    <row r="202" spans="1:8" x14ac:dyDescent="0.25">
      <c r="A202" s="275" t="s">
        <v>308</v>
      </c>
      <c r="B202" s="24">
        <v>11</v>
      </c>
      <c r="C202" s="24">
        <v>1</v>
      </c>
      <c r="D202" s="66" t="s">
        <v>196</v>
      </c>
      <c r="E202" s="67">
        <v>100</v>
      </c>
      <c r="F202" s="229">
        <v>546</v>
      </c>
      <c r="G202" s="229">
        <v>546</v>
      </c>
      <c r="H202" s="229"/>
    </row>
    <row r="203" spans="1:8" ht="24" x14ac:dyDescent="0.25">
      <c r="A203" s="65" t="s">
        <v>128</v>
      </c>
      <c r="B203" s="24">
        <v>11</v>
      </c>
      <c r="C203" s="24">
        <v>1</v>
      </c>
      <c r="D203" s="66" t="s">
        <v>196</v>
      </c>
      <c r="E203" s="67">
        <v>200</v>
      </c>
      <c r="F203" s="229">
        <v>730</v>
      </c>
      <c r="G203" s="229">
        <v>730</v>
      </c>
      <c r="H203" s="229">
        <v>0</v>
      </c>
    </row>
    <row r="204" spans="1:8" x14ac:dyDescent="0.25">
      <c r="A204" s="136" t="s">
        <v>198</v>
      </c>
      <c r="B204" s="23">
        <v>11</v>
      </c>
      <c r="C204" s="59">
        <v>3</v>
      </c>
      <c r="D204" s="172">
        <v>0</v>
      </c>
      <c r="E204" s="60">
        <v>0</v>
      </c>
      <c r="F204" s="248">
        <v>21092</v>
      </c>
      <c r="G204" s="248">
        <v>21092</v>
      </c>
      <c r="H204" s="248">
        <v>0</v>
      </c>
    </row>
    <row r="205" spans="1:8" x14ac:dyDescent="0.25">
      <c r="A205" s="135" t="s">
        <v>198</v>
      </c>
      <c r="B205" s="215">
        <v>11</v>
      </c>
      <c r="C205" s="4">
        <v>3</v>
      </c>
      <c r="D205" s="5" t="s">
        <v>201</v>
      </c>
      <c r="E205" s="6">
        <v>100</v>
      </c>
      <c r="F205" s="229">
        <v>8442</v>
      </c>
      <c r="G205" s="229">
        <v>8442</v>
      </c>
      <c r="H205" s="228"/>
    </row>
    <row r="206" spans="1:8" x14ac:dyDescent="0.25">
      <c r="A206" s="135" t="s">
        <v>198</v>
      </c>
      <c r="B206" s="215">
        <v>11</v>
      </c>
      <c r="C206" s="4">
        <v>3</v>
      </c>
      <c r="D206" s="5" t="s">
        <v>201</v>
      </c>
      <c r="E206" s="6">
        <v>200</v>
      </c>
      <c r="F206" s="229">
        <v>400</v>
      </c>
      <c r="G206" s="229">
        <v>400</v>
      </c>
      <c r="H206" s="228"/>
    </row>
    <row r="207" spans="1:8" hidden="1" x14ac:dyDescent="0.25">
      <c r="A207" s="135" t="s">
        <v>198</v>
      </c>
      <c r="B207" s="215">
        <v>11</v>
      </c>
      <c r="C207" s="4">
        <v>3</v>
      </c>
      <c r="D207" s="5" t="s">
        <v>201</v>
      </c>
      <c r="E207" s="6">
        <v>800</v>
      </c>
      <c r="F207" s="229">
        <v>0</v>
      </c>
      <c r="G207" s="229"/>
      <c r="H207" s="228"/>
    </row>
    <row r="208" spans="1:8" x14ac:dyDescent="0.25">
      <c r="A208" s="135" t="s">
        <v>198</v>
      </c>
      <c r="B208" s="215">
        <v>11</v>
      </c>
      <c r="C208" s="4">
        <v>3</v>
      </c>
      <c r="D208" s="5" t="s">
        <v>201</v>
      </c>
      <c r="E208" s="6">
        <v>600</v>
      </c>
      <c r="F208" s="229">
        <v>12250</v>
      </c>
      <c r="G208" s="229">
        <v>12250</v>
      </c>
      <c r="H208" s="229">
        <v>0</v>
      </c>
    </row>
    <row r="209" spans="1:8" x14ac:dyDescent="0.25">
      <c r="A209" s="136" t="s">
        <v>129</v>
      </c>
      <c r="B209" s="11">
        <v>12</v>
      </c>
      <c r="C209" s="11">
        <v>0</v>
      </c>
      <c r="D209" s="152" t="s">
        <v>179</v>
      </c>
      <c r="E209" s="12">
        <v>0</v>
      </c>
      <c r="F209" s="227">
        <v>3932</v>
      </c>
      <c r="G209" s="227">
        <v>3932</v>
      </c>
      <c r="H209" s="227">
        <v>0</v>
      </c>
    </row>
    <row r="210" spans="1:8" hidden="1" x14ac:dyDescent="0.25">
      <c r="A210" s="34" t="s">
        <v>130</v>
      </c>
      <c r="B210" s="19">
        <v>12</v>
      </c>
      <c r="C210" s="19">
        <v>1</v>
      </c>
      <c r="D210" s="152" t="s">
        <v>179</v>
      </c>
      <c r="E210" s="21">
        <v>0</v>
      </c>
      <c r="F210" s="230">
        <v>0</v>
      </c>
      <c r="G210" s="230">
        <v>0</v>
      </c>
      <c r="H210" s="230">
        <v>0</v>
      </c>
    </row>
    <row r="211" spans="1:8" hidden="1" x14ac:dyDescent="0.25">
      <c r="A211" s="33"/>
      <c r="B211" s="13">
        <v>12</v>
      </c>
      <c r="C211" s="13">
        <v>1</v>
      </c>
      <c r="D211" s="14"/>
      <c r="E211" s="15"/>
      <c r="F211" s="234">
        <v>0</v>
      </c>
      <c r="G211" s="234">
        <v>0</v>
      </c>
      <c r="H211" s="234">
        <v>0</v>
      </c>
    </row>
    <row r="212" spans="1:8" x14ac:dyDescent="0.25">
      <c r="A212" s="136" t="s">
        <v>54</v>
      </c>
      <c r="B212" s="11">
        <v>12</v>
      </c>
      <c r="C212" s="11">
        <v>2</v>
      </c>
      <c r="D212" s="152" t="s">
        <v>179</v>
      </c>
      <c r="E212" s="12">
        <v>0</v>
      </c>
      <c r="F212" s="228">
        <v>3932</v>
      </c>
      <c r="G212" s="228">
        <v>3932</v>
      </c>
      <c r="H212" s="228">
        <v>0</v>
      </c>
    </row>
    <row r="213" spans="1:8" ht="25.5" thickBot="1" x14ac:dyDescent="0.3">
      <c r="A213" s="135" t="s">
        <v>55</v>
      </c>
      <c r="B213" s="4">
        <v>12</v>
      </c>
      <c r="C213" s="4">
        <v>2</v>
      </c>
      <c r="D213" s="148" t="s">
        <v>197</v>
      </c>
      <c r="E213" s="6">
        <v>600</v>
      </c>
      <c r="F213" s="229">
        <v>3932</v>
      </c>
      <c r="G213" s="229">
        <v>3932</v>
      </c>
      <c r="H213" s="229">
        <v>0</v>
      </c>
    </row>
    <row r="214" spans="1:8" ht="36.75" hidden="1" customHeight="1" x14ac:dyDescent="0.3">
      <c r="A214" s="34" t="s">
        <v>131</v>
      </c>
      <c r="B214" s="19">
        <v>12</v>
      </c>
      <c r="C214" s="19">
        <v>4</v>
      </c>
      <c r="D214" s="152" t="s">
        <v>179</v>
      </c>
      <c r="E214" s="21">
        <v>0</v>
      </c>
      <c r="F214" s="230">
        <v>0</v>
      </c>
      <c r="G214" s="230">
        <v>0</v>
      </c>
      <c r="H214" s="230">
        <v>0</v>
      </c>
    </row>
    <row r="215" spans="1:8" ht="15.75" hidden="1" thickBot="1" x14ac:dyDescent="0.3">
      <c r="A215" s="37" t="s">
        <v>31</v>
      </c>
      <c r="B215" s="13">
        <v>12</v>
      </c>
      <c r="C215" s="13">
        <v>4</v>
      </c>
      <c r="D215" s="14">
        <v>7950000</v>
      </c>
      <c r="E215" s="15"/>
      <c r="F215" s="233">
        <v>0</v>
      </c>
      <c r="G215" s="233">
        <v>0</v>
      </c>
      <c r="H215" s="234"/>
    </row>
    <row r="216" spans="1:8" ht="24.75" thickBot="1" x14ac:dyDescent="0.3">
      <c r="A216" s="41" t="s">
        <v>16</v>
      </c>
      <c r="B216" s="22">
        <v>13</v>
      </c>
      <c r="C216" s="22">
        <v>0</v>
      </c>
      <c r="D216" s="152" t="s">
        <v>179</v>
      </c>
      <c r="E216" s="28">
        <v>0</v>
      </c>
      <c r="F216" s="244">
        <v>19.3</v>
      </c>
      <c r="G216" s="244">
        <v>19.3</v>
      </c>
      <c r="H216" s="244">
        <v>0</v>
      </c>
    </row>
    <row r="217" spans="1:8" ht="24.75" x14ac:dyDescent="0.25">
      <c r="A217" s="31" t="s">
        <v>132</v>
      </c>
      <c r="B217" s="7">
        <v>13</v>
      </c>
      <c r="C217" s="8">
        <v>1</v>
      </c>
      <c r="D217" s="192">
        <v>9930320000</v>
      </c>
      <c r="E217" s="10">
        <v>0</v>
      </c>
      <c r="F217" s="236">
        <v>19.3</v>
      </c>
      <c r="G217" s="236">
        <v>19.3</v>
      </c>
      <c r="H217" s="236">
        <v>0</v>
      </c>
    </row>
    <row r="218" spans="1:8" ht="24.75" x14ac:dyDescent="0.25">
      <c r="A218" s="40" t="s">
        <v>132</v>
      </c>
      <c r="B218" s="16">
        <v>13</v>
      </c>
      <c r="C218" s="17">
        <v>1</v>
      </c>
      <c r="D218" s="159">
        <v>9930320000</v>
      </c>
      <c r="E218" s="18">
        <v>700</v>
      </c>
      <c r="F218" s="234">
        <v>19.3</v>
      </c>
      <c r="G218" s="234">
        <v>19.3</v>
      </c>
      <c r="H218" s="234"/>
    </row>
    <row r="219" spans="1:8" x14ac:dyDescent="0.25">
      <c r="A219" s="177" t="s">
        <v>72</v>
      </c>
      <c r="B219" s="7">
        <v>14</v>
      </c>
      <c r="C219" s="7">
        <v>0</v>
      </c>
      <c r="D219" s="152" t="s">
        <v>179</v>
      </c>
      <c r="E219" s="45">
        <v>0</v>
      </c>
      <c r="F219" s="227">
        <v>50550.116000000002</v>
      </c>
      <c r="G219" s="227">
        <v>10540.116</v>
      </c>
      <c r="H219" s="227">
        <v>40010</v>
      </c>
    </row>
    <row r="220" spans="1:8" ht="36.75" x14ac:dyDescent="0.25">
      <c r="A220" s="80" t="s">
        <v>133</v>
      </c>
      <c r="B220" s="7">
        <v>14</v>
      </c>
      <c r="C220" s="7">
        <v>1</v>
      </c>
      <c r="D220" s="152" t="s">
        <v>179</v>
      </c>
      <c r="E220" s="45">
        <v>0</v>
      </c>
      <c r="F220" s="228">
        <v>50550.116000000002</v>
      </c>
      <c r="G220" s="228">
        <v>10540.116</v>
      </c>
      <c r="H220" s="228">
        <v>40010</v>
      </c>
    </row>
    <row r="221" spans="1:8" ht="36" x14ac:dyDescent="0.25">
      <c r="A221" s="65" t="s">
        <v>73</v>
      </c>
      <c r="B221" s="24">
        <v>14</v>
      </c>
      <c r="C221" s="24">
        <v>1</v>
      </c>
      <c r="D221" s="66">
        <v>2610160010</v>
      </c>
      <c r="E221" s="67">
        <v>500</v>
      </c>
      <c r="F221" s="229">
        <v>50550.116000000002</v>
      </c>
      <c r="G221" s="229">
        <v>10540.116</v>
      </c>
      <c r="H221" s="229">
        <v>40010</v>
      </c>
    </row>
    <row r="222" spans="1:8" hidden="1" x14ac:dyDescent="0.25">
      <c r="A222" s="39" t="s">
        <v>134</v>
      </c>
      <c r="B222" s="23">
        <v>14</v>
      </c>
      <c r="C222" s="59">
        <v>2</v>
      </c>
      <c r="D222" s="152" t="s">
        <v>179</v>
      </c>
      <c r="E222" s="60">
        <v>0</v>
      </c>
      <c r="F222" s="230">
        <v>0</v>
      </c>
      <c r="G222" s="230">
        <v>0</v>
      </c>
      <c r="H222" s="230">
        <v>0</v>
      </c>
    </row>
    <row r="223" spans="1:8" ht="24" hidden="1" x14ac:dyDescent="0.25">
      <c r="A223" s="36" t="s">
        <v>135</v>
      </c>
      <c r="B223" s="24">
        <v>14</v>
      </c>
      <c r="C223" s="25">
        <v>2</v>
      </c>
      <c r="D223" s="61">
        <v>2610160062</v>
      </c>
      <c r="E223" s="27">
        <v>500</v>
      </c>
      <c r="F223" s="233">
        <v>0</v>
      </c>
      <c r="G223" s="233">
        <v>0</v>
      </c>
      <c r="H223" s="233"/>
    </row>
    <row r="224" spans="1:8" ht="36.75" hidden="1" x14ac:dyDescent="0.25">
      <c r="A224" s="31" t="s">
        <v>136</v>
      </c>
      <c r="B224" s="7">
        <v>14</v>
      </c>
      <c r="C224" s="8">
        <v>3</v>
      </c>
      <c r="D224" s="152" t="s">
        <v>179</v>
      </c>
      <c r="E224" s="10">
        <v>0</v>
      </c>
      <c r="F224" s="236">
        <v>0</v>
      </c>
      <c r="G224" s="236">
        <v>0</v>
      </c>
      <c r="H224" s="236">
        <v>0</v>
      </c>
    </row>
    <row r="225" spans="1:8" ht="24" hidden="1" x14ac:dyDescent="0.25">
      <c r="A225" s="36" t="s">
        <v>137</v>
      </c>
      <c r="B225" s="24">
        <v>14</v>
      </c>
      <c r="C225" s="25">
        <v>3</v>
      </c>
      <c r="D225" s="61">
        <v>5210300</v>
      </c>
      <c r="E225" s="27"/>
      <c r="F225" s="233">
        <v>0</v>
      </c>
      <c r="G225" s="233"/>
      <c r="H225" s="233"/>
    </row>
    <row r="226" spans="1:8" ht="84" hidden="1" x14ac:dyDescent="0.25">
      <c r="A226" s="36" t="s">
        <v>138</v>
      </c>
      <c r="B226" s="24">
        <v>14</v>
      </c>
      <c r="C226" s="25">
        <v>3</v>
      </c>
      <c r="D226" s="61">
        <v>5210600</v>
      </c>
      <c r="E226" s="27"/>
      <c r="F226" s="233">
        <v>0</v>
      </c>
      <c r="G226" s="233"/>
      <c r="H226" s="233"/>
    </row>
    <row r="227" spans="1:8" hidden="1" x14ac:dyDescent="0.25">
      <c r="A227" s="80" t="s">
        <v>134</v>
      </c>
      <c r="B227" s="7">
        <v>14</v>
      </c>
      <c r="C227" s="7">
        <v>2</v>
      </c>
      <c r="D227" s="152" t="s">
        <v>179</v>
      </c>
      <c r="E227" s="45">
        <v>0</v>
      </c>
      <c r="F227" s="228">
        <v>0</v>
      </c>
      <c r="G227" s="228">
        <v>0</v>
      </c>
      <c r="H227" s="228">
        <v>0</v>
      </c>
    </row>
    <row r="228" spans="1:8" ht="36" hidden="1" x14ac:dyDescent="0.25">
      <c r="A228" s="65" t="s">
        <v>277</v>
      </c>
      <c r="B228" s="24">
        <v>14</v>
      </c>
      <c r="C228" s="24">
        <v>2</v>
      </c>
      <c r="D228" s="66">
        <v>2610160062</v>
      </c>
      <c r="E228" s="67">
        <v>500</v>
      </c>
      <c r="F228" s="229">
        <v>0</v>
      </c>
      <c r="G228" s="229"/>
      <c r="H228" s="229"/>
    </row>
    <row r="230" spans="1:8" x14ac:dyDescent="0.25">
      <c r="F230" s="91"/>
      <c r="G230" s="138"/>
      <c r="H230" s="91"/>
    </row>
    <row r="232" spans="1:8" x14ac:dyDescent="0.25">
      <c r="F232" s="91"/>
    </row>
  </sheetData>
  <autoFilter ref="A8:H228">
    <filterColumn colId="5">
      <filters>
        <filter val="100,000"/>
        <filter val="1120,000"/>
        <filter val="11804,858"/>
        <filter val="11872,648"/>
        <filter val="1220,000"/>
        <filter val="12250,000"/>
        <filter val="1276,000"/>
        <filter val="13406,000"/>
        <filter val="13449,833"/>
        <filter val="135,000"/>
        <filter val="1362,210"/>
        <filter val="1415,705"/>
        <filter val="1420,000"/>
        <filter val="15,000"/>
        <filter val="150,000"/>
        <filter val="152740,050"/>
        <filter val="15316,000"/>
        <filter val="1800,000"/>
        <filter val="1825,000"/>
        <filter val="19,300"/>
        <filter val="19007,000"/>
        <filter val="1913,000"/>
        <filter val="19419,753"/>
        <filter val="19724,050"/>
        <filter val="1975,000"/>
        <filter val="20,000"/>
        <filter val="200,000"/>
        <filter val="2027,400"/>
        <filter val="2045,500"/>
        <filter val="205951,000"/>
        <filter val="20841,845"/>
        <filter val="21092,000"/>
        <filter val="22368,000"/>
        <filter val="226,000"/>
        <filter val="2340,400"/>
        <filter val="23548,028"/>
        <filter val="2450,000"/>
        <filter val="24529,680"/>
        <filter val="24968,028"/>
        <filter val="2624,851"/>
        <filter val="268895,489"/>
        <filter val="269,000"/>
        <filter val="2707,000"/>
        <filter val="276,566"/>
        <filter val="28215,450"/>
        <filter val="28692,167"/>
        <filter val="2975,027"/>
        <filter val="3,900"/>
        <filter val="30,000"/>
        <filter val="300,000"/>
        <filter val="3000,000"/>
        <filter val="3005,845"/>
        <filter val="3095,000"/>
        <filter val="310,000"/>
        <filter val="314,400"/>
        <filter val="3140,000"/>
        <filter val="319,511"/>
        <filter val="320,000"/>
        <filter val="3332,980"/>
        <filter val="3387,520"/>
        <filter val="34,000"/>
        <filter val="366,000"/>
        <filter val="370,400"/>
        <filter val="3932,000"/>
        <filter val="39583,000"/>
        <filter val="400,000"/>
        <filter val="407,000"/>
        <filter val="440,000"/>
        <filter val="444599,492"/>
        <filter val="4458,460"/>
        <filter val="45,000"/>
        <filter val="4522,000"/>
        <filter val="4913,000"/>
        <filter val="4949,000"/>
        <filter val="50084,784"/>
        <filter val="50550,116"/>
        <filter val="5075,167"/>
        <filter val="546,000"/>
        <filter val="5545,000"/>
        <filter val="5668,000"/>
        <filter val="5758,020"/>
        <filter val="5925,500"/>
        <filter val="596,000"/>
        <filter val="597,451"/>
        <filter val="61,874"/>
        <filter val="620,345"/>
        <filter val="6364,833"/>
        <filter val="670185,588"/>
        <filter val="6765,000"/>
        <filter val="6950,000"/>
        <filter val="730,000"/>
        <filter val="7433,487"/>
        <filter val="7650,851"/>
        <filter val="78,120"/>
        <filter val="8013,400"/>
        <filter val="806,000"/>
        <filter val="826,000"/>
        <filter val="8342,400"/>
        <filter val="8442,000"/>
        <filter val="845,500"/>
        <filter val="8509,170"/>
        <filter val="871,000"/>
        <filter val="8968,120"/>
        <filter val="922,210"/>
        <filter val="93033,000"/>
        <filter val="9321,774"/>
      </filters>
    </filterColumn>
  </autoFilter>
  <mergeCells count="2">
    <mergeCell ref="A5:H5"/>
    <mergeCell ref="A6:H6"/>
  </mergeCells>
  <pageMargins left="0.70866141732283472" right="0.15748031496062992" top="0.35433070866141736" bottom="0.27559055118110237" header="0.31496062992125984" footer="0.15748031496062992"/>
  <pageSetup paperSize="9" scale="8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28"/>
  <sheetViews>
    <sheetView workbookViewId="0">
      <selection activeCell="G9" sqref="G9:G225"/>
    </sheetView>
  </sheetViews>
  <sheetFormatPr defaultRowHeight="15" x14ac:dyDescent="0.25"/>
  <cols>
    <col min="1" max="1" width="55.7109375" style="96" customWidth="1"/>
    <col min="2" max="2" width="4.5703125" style="69" customWidth="1"/>
    <col min="3" max="3" width="4" style="96" customWidth="1"/>
    <col min="4" max="4" width="4.140625" style="96" customWidth="1"/>
    <col min="5" max="5" width="10" style="96" customWidth="1"/>
    <col min="6" max="6" width="5.28515625" style="96" customWidth="1"/>
    <col min="7" max="7" width="12" style="68" customWidth="1"/>
    <col min="8" max="16384" width="9.140625" style="96"/>
  </cols>
  <sheetData>
    <row r="1" spans="1:7" x14ac:dyDescent="0.25">
      <c r="G1" s="46" t="s">
        <v>213</v>
      </c>
    </row>
    <row r="2" spans="1:7" x14ac:dyDescent="0.25">
      <c r="G2" s="90" t="s">
        <v>77</v>
      </c>
    </row>
    <row r="3" spans="1:7" x14ac:dyDescent="0.25">
      <c r="G3" s="90" t="s">
        <v>78</v>
      </c>
    </row>
    <row r="4" spans="1:7" x14ac:dyDescent="0.25">
      <c r="G4" s="90"/>
    </row>
    <row r="5" spans="1:7" ht="15.75" x14ac:dyDescent="0.25">
      <c r="A5" s="333" t="s">
        <v>79</v>
      </c>
      <c r="B5" s="333"/>
      <c r="C5" s="333"/>
      <c r="D5" s="333"/>
      <c r="E5" s="333"/>
      <c r="F5" s="333"/>
      <c r="G5" s="333"/>
    </row>
    <row r="6" spans="1:7" ht="15.75" x14ac:dyDescent="0.25">
      <c r="A6" s="331" t="s">
        <v>322</v>
      </c>
      <c r="B6" s="331"/>
      <c r="C6" s="331"/>
      <c r="D6" s="331"/>
      <c r="E6" s="331"/>
      <c r="F6" s="331"/>
      <c r="G6" s="331"/>
    </row>
    <row r="7" spans="1:7" x14ac:dyDescent="0.25">
      <c r="A7" s="42" t="s">
        <v>0</v>
      </c>
      <c r="B7" s="70" t="s">
        <v>81</v>
      </c>
      <c r="C7" s="71" t="s">
        <v>1</v>
      </c>
      <c r="D7" s="71" t="s">
        <v>2</v>
      </c>
      <c r="E7" s="71" t="s">
        <v>3</v>
      </c>
      <c r="F7" s="71" t="s">
        <v>4</v>
      </c>
      <c r="G7" s="42" t="s">
        <v>5</v>
      </c>
    </row>
    <row r="8" spans="1:7" ht="15.75" thickBot="1" x14ac:dyDescent="0.3">
      <c r="A8" s="72">
        <v>1</v>
      </c>
      <c r="B8" s="73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</row>
    <row r="9" spans="1:7" ht="15.75" thickBot="1" x14ac:dyDescent="0.3">
      <c r="A9" s="75" t="s">
        <v>80</v>
      </c>
      <c r="B9" s="76" t="s">
        <v>82</v>
      </c>
      <c r="C9" s="43" t="s">
        <v>74</v>
      </c>
      <c r="D9" s="43" t="s">
        <v>74</v>
      </c>
      <c r="E9" s="43" t="s">
        <v>179</v>
      </c>
      <c r="F9" s="43" t="s">
        <v>75</v>
      </c>
      <c r="G9" s="113">
        <v>85742.023719999997</v>
      </c>
    </row>
    <row r="10" spans="1:7" ht="15.75" thickBot="1" x14ac:dyDescent="0.3">
      <c r="A10" s="29" t="s">
        <v>8</v>
      </c>
      <c r="B10" s="78" t="s">
        <v>82</v>
      </c>
      <c r="C10" s="1">
        <v>1</v>
      </c>
      <c r="D10" s="1">
        <v>0</v>
      </c>
      <c r="E10" s="43" t="s">
        <v>179</v>
      </c>
      <c r="F10" s="3">
        <v>0</v>
      </c>
      <c r="G10" s="106">
        <v>27342.863720000005</v>
      </c>
    </row>
    <row r="11" spans="1:7" ht="25.5" thickBot="1" x14ac:dyDescent="0.3">
      <c r="A11" s="49" t="s">
        <v>9</v>
      </c>
      <c r="B11" s="78" t="s">
        <v>82</v>
      </c>
      <c r="C11" s="50">
        <v>1</v>
      </c>
      <c r="D11" s="50">
        <v>2</v>
      </c>
      <c r="E11" s="43" t="s">
        <v>179</v>
      </c>
      <c r="F11" s="51">
        <v>0</v>
      </c>
      <c r="G11" s="107">
        <v>3095</v>
      </c>
    </row>
    <row r="12" spans="1:7" ht="15.75" thickBot="1" x14ac:dyDescent="0.3">
      <c r="A12" s="30" t="s">
        <v>10</v>
      </c>
      <c r="B12" s="79" t="s">
        <v>82</v>
      </c>
      <c r="C12" s="4">
        <v>1</v>
      </c>
      <c r="D12" s="4">
        <v>2</v>
      </c>
      <c r="E12" s="5" t="s">
        <v>183</v>
      </c>
      <c r="F12" s="6">
        <v>100</v>
      </c>
      <c r="G12" s="108">
        <v>3095</v>
      </c>
    </row>
    <row r="13" spans="1:7" ht="15.75" hidden="1" thickBot="1" x14ac:dyDescent="0.3">
      <c r="A13" s="30" t="s">
        <v>11</v>
      </c>
      <c r="B13" s="79" t="s">
        <v>82</v>
      </c>
      <c r="C13" s="4">
        <v>1</v>
      </c>
      <c r="D13" s="4">
        <v>2</v>
      </c>
      <c r="E13" s="5" t="s">
        <v>184</v>
      </c>
      <c r="F13" s="6">
        <v>200</v>
      </c>
      <c r="G13" s="108">
        <v>0</v>
      </c>
    </row>
    <row r="14" spans="1:7" ht="25.5" thickBot="1" x14ac:dyDescent="0.3">
      <c r="A14" s="31" t="s">
        <v>14</v>
      </c>
      <c r="B14" s="81" t="s">
        <v>82</v>
      </c>
      <c r="C14" s="7">
        <v>1</v>
      </c>
      <c r="D14" s="8">
        <v>4</v>
      </c>
      <c r="E14" s="43" t="s">
        <v>179</v>
      </c>
      <c r="F14" s="10">
        <v>0</v>
      </c>
      <c r="G14" s="110">
        <v>20841.845000000001</v>
      </c>
    </row>
    <row r="15" spans="1:7" x14ac:dyDescent="0.25">
      <c r="A15" s="30" t="s">
        <v>11</v>
      </c>
      <c r="B15" s="79" t="s">
        <v>82</v>
      </c>
      <c r="C15" s="4">
        <v>1</v>
      </c>
      <c r="D15" s="4">
        <v>4</v>
      </c>
      <c r="E15" s="5" t="s">
        <v>184</v>
      </c>
      <c r="F15" s="6">
        <v>100</v>
      </c>
      <c r="G15" s="108">
        <v>19007</v>
      </c>
    </row>
    <row r="16" spans="1:7" x14ac:dyDescent="0.25">
      <c r="A16" s="30" t="s">
        <v>11</v>
      </c>
      <c r="B16" s="79" t="s">
        <v>82</v>
      </c>
      <c r="C16" s="4">
        <v>1</v>
      </c>
      <c r="D16" s="4">
        <v>4</v>
      </c>
      <c r="E16" s="5" t="s">
        <v>184</v>
      </c>
      <c r="F16" s="6">
        <v>200</v>
      </c>
      <c r="G16" s="108">
        <v>620.34500000000003</v>
      </c>
    </row>
    <row r="17" spans="1:7" x14ac:dyDescent="0.25">
      <c r="A17" s="30" t="s">
        <v>11</v>
      </c>
      <c r="B17" s="79" t="s">
        <v>82</v>
      </c>
      <c r="C17" s="4">
        <v>1</v>
      </c>
      <c r="D17" s="4">
        <v>4</v>
      </c>
      <c r="E17" s="5" t="s">
        <v>184</v>
      </c>
      <c r="F17" s="6">
        <v>800</v>
      </c>
      <c r="G17" s="108">
        <v>100</v>
      </c>
    </row>
    <row r="18" spans="1:7" hidden="1" x14ac:dyDescent="0.25">
      <c r="A18" s="30" t="s">
        <v>20</v>
      </c>
      <c r="B18" s="79" t="s">
        <v>82</v>
      </c>
      <c r="C18" s="4">
        <v>7</v>
      </c>
      <c r="D18" s="4">
        <v>9</v>
      </c>
      <c r="E18" s="5">
        <v>1940977720</v>
      </c>
      <c r="F18" s="6">
        <v>100</v>
      </c>
      <c r="G18" s="108"/>
    </row>
    <row r="19" spans="1:7" hidden="1" x14ac:dyDescent="0.25">
      <c r="A19" s="30" t="s">
        <v>20</v>
      </c>
      <c r="B19" s="79" t="s">
        <v>82</v>
      </c>
      <c r="C19" s="4">
        <v>7</v>
      </c>
      <c r="D19" s="4">
        <v>9</v>
      </c>
      <c r="E19" s="5">
        <v>1940977720</v>
      </c>
      <c r="F19" s="6">
        <v>200</v>
      </c>
      <c r="G19" s="108"/>
    </row>
    <row r="20" spans="1:7" ht="24.75" x14ac:dyDescent="0.25">
      <c r="A20" s="30" t="s">
        <v>22</v>
      </c>
      <c r="B20" s="79" t="s">
        <v>82</v>
      </c>
      <c r="C20" s="4">
        <v>1</v>
      </c>
      <c r="D20" s="4">
        <v>4</v>
      </c>
      <c r="E20" s="5">
        <v>9980077710</v>
      </c>
      <c r="F20" s="6">
        <v>100</v>
      </c>
      <c r="G20" s="108">
        <v>845.5</v>
      </c>
    </row>
    <row r="21" spans="1:7" ht="25.5" thickBot="1" x14ac:dyDescent="0.3">
      <c r="A21" s="30" t="s">
        <v>22</v>
      </c>
      <c r="B21" s="79" t="s">
        <v>82</v>
      </c>
      <c r="C21" s="4">
        <v>1</v>
      </c>
      <c r="D21" s="4">
        <v>4</v>
      </c>
      <c r="E21" s="5">
        <v>9980077710</v>
      </c>
      <c r="F21" s="6">
        <v>200</v>
      </c>
      <c r="G21" s="108">
        <v>269</v>
      </c>
    </row>
    <row r="22" spans="1:7" ht="15.75" thickBot="1" x14ac:dyDescent="0.3">
      <c r="A22" s="32" t="s">
        <v>177</v>
      </c>
      <c r="B22" s="78" t="s">
        <v>82</v>
      </c>
      <c r="C22" s="11">
        <v>1</v>
      </c>
      <c r="D22" s="146">
        <v>5</v>
      </c>
      <c r="E22" s="43" t="s">
        <v>179</v>
      </c>
      <c r="F22" s="147">
        <v>0</v>
      </c>
      <c r="G22" s="110">
        <v>3.9</v>
      </c>
    </row>
    <row r="23" spans="1:7" ht="25.5" thickBot="1" x14ac:dyDescent="0.3">
      <c r="A23" s="30" t="s">
        <v>178</v>
      </c>
      <c r="B23" s="79" t="s">
        <v>82</v>
      </c>
      <c r="C23" s="4">
        <v>1</v>
      </c>
      <c r="D23" s="52">
        <v>5</v>
      </c>
      <c r="E23" s="5">
        <v>9980051200</v>
      </c>
      <c r="F23" s="54">
        <v>200</v>
      </c>
      <c r="G23" s="145">
        <v>3.9</v>
      </c>
    </row>
    <row r="24" spans="1:7" ht="15.75" hidden="1" thickBot="1" x14ac:dyDescent="0.3">
      <c r="A24" s="31" t="s">
        <v>140</v>
      </c>
      <c r="B24" s="81" t="s">
        <v>82</v>
      </c>
      <c r="C24" s="7">
        <v>1</v>
      </c>
      <c r="D24" s="8">
        <v>7</v>
      </c>
      <c r="E24" s="153" t="s">
        <v>179</v>
      </c>
      <c r="F24" s="10">
        <v>0</v>
      </c>
      <c r="G24" s="109">
        <v>0</v>
      </c>
    </row>
    <row r="25" spans="1:7" ht="25.5" hidden="1" thickBot="1" x14ac:dyDescent="0.3">
      <c r="A25" s="30" t="s">
        <v>141</v>
      </c>
      <c r="B25" s="79" t="s">
        <v>82</v>
      </c>
      <c r="C25" s="4">
        <v>1</v>
      </c>
      <c r="D25" s="4">
        <v>7</v>
      </c>
      <c r="E25" s="5">
        <v>9940020020</v>
      </c>
      <c r="F25" s="6">
        <v>200</v>
      </c>
      <c r="G25" s="108">
        <v>0</v>
      </c>
    </row>
    <row r="26" spans="1:7" ht="15.75" hidden="1" thickBot="1" x14ac:dyDescent="0.3">
      <c r="A26" s="30" t="s">
        <v>354</v>
      </c>
      <c r="B26" s="79" t="s">
        <v>82</v>
      </c>
      <c r="C26" s="4">
        <v>1</v>
      </c>
      <c r="D26" s="52">
        <v>7</v>
      </c>
      <c r="E26" s="53">
        <v>9940020010</v>
      </c>
      <c r="F26" s="6">
        <v>200</v>
      </c>
      <c r="G26" s="108">
        <v>0</v>
      </c>
    </row>
    <row r="27" spans="1:7" ht="15.75" thickBot="1" x14ac:dyDescent="0.3">
      <c r="A27" s="32" t="s">
        <v>17</v>
      </c>
      <c r="B27" s="78" t="s">
        <v>82</v>
      </c>
      <c r="C27" s="11">
        <v>1</v>
      </c>
      <c r="D27" s="11">
        <v>11</v>
      </c>
      <c r="E27" s="43" t="s">
        <v>179</v>
      </c>
      <c r="F27" s="12">
        <v>0</v>
      </c>
      <c r="G27" s="112">
        <v>3005.8447199999991</v>
      </c>
    </row>
    <row r="28" spans="1:7" ht="15.75" thickBot="1" x14ac:dyDescent="0.3">
      <c r="A28" s="30" t="s">
        <v>18</v>
      </c>
      <c r="B28" s="79" t="s">
        <v>82</v>
      </c>
      <c r="C28" s="4">
        <v>1</v>
      </c>
      <c r="D28" s="4">
        <v>11</v>
      </c>
      <c r="E28" s="5" t="s">
        <v>187</v>
      </c>
      <c r="F28" s="6">
        <v>870</v>
      </c>
      <c r="G28" s="108">
        <v>3005.8447199999991</v>
      </c>
    </row>
    <row r="29" spans="1:7" ht="15.75" hidden="1" thickBot="1" x14ac:dyDescent="0.3">
      <c r="A29" s="36" t="s">
        <v>175</v>
      </c>
      <c r="B29" s="79" t="s">
        <v>82</v>
      </c>
      <c r="C29" s="4">
        <v>1</v>
      </c>
      <c r="D29" s="4">
        <v>11</v>
      </c>
      <c r="E29" s="5" t="s">
        <v>186</v>
      </c>
      <c r="F29" s="6">
        <v>870</v>
      </c>
      <c r="G29" s="108">
        <v>0</v>
      </c>
    </row>
    <row r="30" spans="1:7" ht="15.75" thickBot="1" x14ac:dyDescent="0.3">
      <c r="A30" s="32" t="s">
        <v>19</v>
      </c>
      <c r="B30" s="79" t="s">
        <v>82</v>
      </c>
      <c r="C30" s="11">
        <v>1</v>
      </c>
      <c r="D30" s="11">
        <v>13</v>
      </c>
      <c r="E30" s="43" t="s">
        <v>179</v>
      </c>
      <c r="F30" s="12">
        <v>0</v>
      </c>
      <c r="G30" s="111">
        <v>396.274</v>
      </c>
    </row>
    <row r="31" spans="1:7" x14ac:dyDescent="0.25">
      <c r="A31" s="30" t="s">
        <v>121</v>
      </c>
      <c r="B31" s="78" t="s">
        <v>82</v>
      </c>
      <c r="C31" s="4">
        <v>1</v>
      </c>
      <c r="D31" s="4">
        <v>13</v>
      </c>
      <c r="E31" s="14">
        <v>9980077730</v>
      </c>
      <c r="F31" s="6">
        <v>200</v>
      </c>
      <c r="G31" s="108">
        <v>314.39999999999998</v>
      </c>
    </row>
    <row r="32" spans="1:7" x14ac:dyDescent="0.25">
      <c r="A32" s="143" t="s">
        <v>349</v>
      </c>
      <c r="B32" s="292" t="s">
        <v>82</v>
      </c>
      <c r="C32" s="56">
        <v>1</v>
      </c>
      <c r="D32" s="56">
        <v>13</v>
      </c>
      <c r="E32" s="57">
        <v>0</v>
      </c>
      <c r="F32" s="58">
        <v>200</v>
      </c>
      <c r="G32" s="199">
        <v>61.874000000000002</v>
      </c>
    </row>
    <row r="33" spans="1:7" x14ac:dyDescent="0.25">
      <c r="A33" s="135" t="s">
        <v>353</v>
      </c>
      <c r="B33" s="79" t="s">
        <v>82</v>
      </c>
      <c r="C33" s="4">
        <v>1</v>
      </c>
      <c r="D33" s="4">
        <v>13</v>
      </c>
      <c r="E33" s="5">
        <v>0</v>
      </c>
      <c r="F33" s="6">
        <v>200</v>
      </c>
      <c r="G33" s="295">
        <v>20</v>
      </c>
    </row>
    <row r="34" spans="1:7" ht="15.75" thickBot="1" x14ac:dyDescent="0.3">
      <c r="A34" s="293" t="s">
        <v>24</v>
      </c>
      <c r="B34" s="294" t="s">
        <v>82</v>
      </c>
      <c r="C34" s="133">
        <v>3</v>
      </c>
      <c r="D34" s="133">
        <v>0</v>
      </c>
      <c r="E34" s="153" t="s">
        <v>179</v>
      </c>
      <c r="F34" s="134">
        <v>0</v>
      </c>
      <c r="G34" s="154">
        <v>1220</v>
      </c>
    </row>
    <row r="35" spans="1:7" ht="15.75" hidden="1" thickBot="1" x14ac:dyDescent="0.3">
      <c r="A35" s="31" t="s">
        <v>170</v>
      </c>
      <c r="B35" s="78" t="s">
        <v>82</v>
      </c>
      <c r="C35" s="7">
        <v>3</v>
      </c>
      <c r="D35" s="8">
        <v>4</v>
      </c>
      <c r="E35" s="43" t="s">
        <v>179</v>
      </c>
      <c r="F35" s="10">
        <v>0</v>
      </c>
      <c r="G35" s="110">
        <v>0</v>
      </c>
    </row>
    <row r="36" spans="1:7" ht="25.5" hidden="1" thickBot="1" x14ac:dyDescent="0.3">
      <c r="A36" s="33" t="s">
        <v>23</v>
      </c>
      <c r="B36" s="79" t="s">
        <v>82</v>
      </c>
      <c r="C36" s="16">
        <v>3</v>
      </c>
      <c r="D36" s="17">
        <v>4</v>
      </c>
      <c r="E36" s="14">
        <v>9980059300</v>
      </c>
      <c r="F36" s="18">
        <v>100</v>
      </c>
      <c r="G36" s="108">
        <v>0</v>
      </c>
    </row>
    <row r="37" spans="1:7" ht="25.5" hidden="1" thickBot="1" x14ac:dyDescent="0.3">
      <c r="A37" s="33" t="s">
        <v>23</v>
      </c>
      <c r="B37" s="79" t="s">
        <v>82</v>
      </c>
      <c r="C37" s="24">
        <v>3</v>
      </c>
      <c r="D37" s="25">
        <v>4</v>
      </c>
      <c r="E37" s="14">
        <v>9980059300</v>
      </c>
      <c r="F37" s="67">
        <v>200</v>
      </c>
      <c r="G37" s="108">
        <v>0</v>
      </c>
    </row>
    <row r="38" spans="1:7" ht="25.5" hidden="1" thickBot="1" x14ac:dyDescent="0.3">
      <c r="A38" s="39" t="s">
        <v>25</v>
      </c>
      <c r="B38" s="79" t="s">
        <v>82</v>
      </c>
      <c r="C38" s="23">
        <v>3</v>
      </c>
      <c r="D38" s="59">
        <v>9</v>
      </c>
      <c r="E38" s="43" t="s">
        <v>179</v>
      </c>
      <c r="F38" s="60">
        <v>0</v>
      </c>
      <c r="G38" s="110">
        <v>0</v>
      </c>
    </row>
    <row r="39" spans="1:7" ht="15.75" hidden="1" thickBot="1" x14ac:dyDescent="0.3">
      <c r="A39" s="132" t="s">
        <v>26</v>
      </c>
      <c r="B39" s="79" t="s">
        <v>82</v>
      </c>
      <c r="C39" s="24">
        <v>3</v>
      </c>
      <c r="D39" s="25">
        <v>9</v>
      </c>
      <c r="E39" s="5">
        <v>9940020990</v>
      </c>
      <c r="F39" s="67">
        <v>100</v>
      </c>
      <c r="G39" s="108">
        <v>0</v>
      </c>
    </row>
    <row r="40" spans="1:7" ht="15.75" hidden="1" thickBot="1" x14ac:dyDescent="0.3">
      <c r="A40" s="132" t="s">
        <v>26</v>
      </c>
      <c r="B40" s="79" t="s">
        <v>82</v>
      </c>
      <c r="C40" s="24">
        <v>3</v>
      </c>
      <c r="D40" s="25">
        <v>9</v>
      </c>
      <c r="E40" s="5">
        <v>9940020990</v>
      </c>
      <c r="F40" s="67">
        <v>300</v>
      </c>
      <c r="G40" s="108"/>
    </row>
    <row r="41" spans="1:7" ht="25.5" thickBot="1" x14ac:dyDescent="0.3">
      <c r="A41" s="144" t="s">
        <v>174</v>
      </c>
      <c r="B41" s="78" t="s">
        <v>82</v>
      </c>
      <c r="C41" s="101" t="s">
        <v>111</v>
      </c>
      <c r="D41" s="101">
        <v>14</v>
      </c>
      <c r="E41" s="43" t="s">
        <v>179</v>
      </c>
      <c r="F41" s="12">
        <v>0</v>
      </c>
      <c r="G41" s="112">
        <v>1220</v>
      </c>
    </row>
    <row r="42" spans="1:7" ht="15.75" thickBot="1" x14ac:dyDescent="0.3">
      <c r="A42" s="143" t="s">
        <v>211</v>
      </c>
      <c r="B42" s="79" t="s">
        <v>82</v>
      </c>
      <c r="C42" s="102" t="s">
        <v>111</v>
      </c>
      <c r="D42" s="102">
        <v>14</v>
      </c>
      <c r="E42" s="148" t="s">
        <v>278</v>
      </c>
      <c r="F42" s="6">
        <v>240</v>
      </c>
      <c r="G42" s="142">
        <v>1220</v>
      </c>
    </row>
    <row r="43" spans="1:7" ht="15.75" thickBot="1" x14ac:dyDescent="0.3">
      <c r="A43" s="29" t="s">
        <v>27</v>
      </c>
      <c r="B43" s="1" t="s">
        <v>82</v>
      </c>
      <c r="C43" s="1">
        <v>4</v>
      </c>
      <c r="D43" s="1">
        <v>0</v>
      </c>
      <c r="E43" s="43" t="s">
        <v>179</v>
      </c>
      <c r="F43" s="3">
        <v>0</v>
      </c>
      <c r="G43" s="106">
        <v>3332.98</v>
      </c>
    </row>
    <row r="44" spans="1:7" ht="15.75" thickBot="1" x14ac:dyDescent="0.3">
      <c r="A44" s="136" t="s">
        <v>167</v>
      </c>
      <c r="B44" s="79" t="s">
        <v>82</v>
      </c>
      <c r="C44" s="11">
        <v>4</v>
      </c>
      <c r="D44" s="11">
        <v>9</v>
      </c>
      <c r="E44" s="43" t="s">
        <v>179</v>
      </c>
      <c r="F44" s="12">
        <v>0</v>
      </c>
      <c r="G44" s="111">
        <v>3332.98</v>
      </c>
    </row>
    <row r="45" spans="1:7" hidden="1" x14ac:dyDescent="0.25">
      <c r="A45" s="135" t="s">
        <v>279</v>
      </c>
      <c r="B45" s="79" t="s">
        <v>82</v>
      </c>
      <c r="C45" s="4">
        <v>4</v>
      </c>
      <c r="D45" s="4">
        <v>9</v>
      </c>
      <c r="E45" s="5">
        <v>1530020760</v>
      </c>
      <c r="F45" s="6">
        <v>500</v>
      </c>
      <c r="G45" s="128">
        <v>0</v>
      </c>
    </row>
    <row r="46" spans="1:7" x14ac:dyDescent="0.25">
      <c r="A46" s="135" t="s">
        <v>273</v>
      </c>
      <c r="B46" s="79" t="s">
        <v>82</v>
      </c>
      <c r="C46" s="4">
        <v>4</v>
      </c>
      <c r="D46" s="4">
        <v>9</v>
      </c>
      <c r="E46" s="5">
        <v>9990041120</v>
      </c>
      <c r="F46" s="6">
        <v>500</v>
      </c>
      <c r="G46" s="108">
        <v>3332.98</v>
      </c>
    </row>
    <row r="47" spans="1:7" ht="15.75" hidden="1" thickBot="1" x14ac:dyDescent="0.3">
      <c r="A47" s="136" t="s">
        <v>182</v>
      </c>
      <c r="B47" s="78" t="s">
        <v>82</v>
      </c>
      <c r="C47" s="11">
        <v>4</v>
      </c>
      <c r="D47" s="11">
        <v>12</v>
      </c>
      <c r="E47" s="43" t="s">
        <v>179</v>
      </c>
      <c r="F47" s="12">
        <v>0</v>
      </c>
      <c r="G47" s="155">
        <v>0</v>
      </c>
    </row>
    <row r="48" spans="1:7" hidden="1" x14ac:dyDescent="0.25">
      <c r="A48" s="135" t="s">
        <v>182</v>
      </c>
      <c r="B48" s="79" t="s">
        <v>82</v>
      </c>
      <c r="C48" s="4">
        <v>4</v>
      </c>
      <c r="D48" s="4">
        <v>12</v>
      </c>
      <c r="E48" s="5">
        <v>9992649900</v>
      </c>
      <c r="F48" s="6">
        <v>200</v>
      </c>
      <c r="G48" s="194">
        <v>0</v>
      </c>
    </row>
    <row r="49" spans="1:7" ht="15.75" thickBot="1" x14ac:dyDescent="0.3">
      <c r="A49" s="133" t="s">
        <v>29</v>
      </c>
      <c r="B49" s="133" t="s">
        <v>82</v>
      </c>
      <c r="C49" s="133">
        <v>5</v>
      </c>
      <c r="D49" s="133">
        <v>0</v>
      </c>
      <c r="E49" s="153" t="s">
        <v>179</v>
      </c>
      <c r="F49" s="134">
        <v>0</v>
      </c>
      <c r="G49" s="154">
        <v>22834.78</v>
      </c>
    </row>
    <row r="50" spans="1:7" ht="15.75" thickBot="1" x14ac:dyDescent="0.3">
      <c r="A50" s="32" t="s">
        <v>32</v>
      </c>
      <c r="B50" s="81" t="s">
        <v>82</v>
      </c>
      <c r="C50" s="11">
        <v>5</v>
      </c>
      <c r="D50" s="11">
        <v>2</v>
      </c>
      <c r="E50" s="43" t="s">
        <v>179</v>
      </c>
      <c r="F50" s="12">
        <v>0</v>
      </c>
      <c r="G50" s="111">
        <v>440</v>
      </c>
    </row>
    <row r="51" spans="1:7" ht="15.75" thickBot="1" x14ac:dyDescent="0.3">
      <c r="A51" s="30" t="s">
        <v>33</v>
      </c>
      <c r="B51" s="82" t="s">
        <v>82</v>
      </c>
      <c r="C51" s="4">
        <v>5</v>
      </c>
      <c r="D51" s="4">
        <v>2</v>
      </c>
      <c r="E51" s="5">
        <v>9940023510</v>
      </c>
      <c r="F51" s="6">
        <v>200</v>
      </c>
      <c r="G51" s="108">
        <v>440</v>
      </c>
    </row>
    <row r="52" spans="1:7" ht="15.75" thickBot="1" x14ac:dyDescent="0.3">
      <c r="A52" s="32" t="s">
        <v>34</v>
      </c>
      <c r="B52" s="81" t="s">
        <v>82</v>
      </c>
      <c r="C52" s="11">
        <v>5</v>
      </c>
      <c r="D52" s="11">
        <v>3</v>
      </c>
      <c r="E52" s="43" t="s">
        <v>179</v>
      </c>
      <c r="F52" s="12">
        <v>0</v>
      </c>
      <c r="G52" s="111">
        <v>22394.78</v>
      </c>
    </row>
    <row r="53" spans="1:7" x14ac:dyDescent="0.25">
      <c r="A53" s="33" t="s">
        <v>37</v>
      </c>
      <c r="B53" s="79" t="s">
        <v>82</v>
      </c>
      <c r="C53" s="4">
        <v>5</v>
      </c>
      <c r="D53" s="4">
        <v>5</v>
      </c>
      <c r="E53" s="5">
        <v>0</v>
      </c>
      <c r="F53" s="6">
        <v>400</v>
      </c>
      <c r="G53" s="108">
        <v>19419.753000000001</v>
      </c>
    </row>
    <row r="54" spans="1:7" ht="15.75" thickBot="1" x14ac:dyDescent="0.3">
      <c r="A54" s="33" t="s">
        <v>31</v>
      </c>
      <c r="B54" s="79" t="s">
        <v>82</v>
      </c>
      <c r="C54" s="4">
        <v>5</v>
      </c>
      <c r="D54" s="4">
        <v>3</v>
      </c>
      <c r="E54" s="5" t="s">
        <v>333</v>
      </c>
      <c r="F54" s="6">
        <v>400</v>
      </c>
      <c r="G54" s="108">
        <v>2975.027</v>
      </c>
    </row>
    <row r="55" spans="1:7" ht="15.75" hidden="1" thickBot="1" x14ac:dyDescent="0.3">
      <c r="A55" s="32" t="s">
        <v>36</v>
      </c>
      <c r="B55" s="81" t="s">
        <v>82</v>
      </c>
      <c r="C55" s="11">
        <v>5</v>
      </c>
      <c r="D55" s="11">
        <v>5</v>
      </c>
      <c r="E55" s="43" t="s">
        <v>179</v>
      </c>
      <c r="F55" s="12">
        <v>0</v>
      </c>
      <c r="G55" s="126">
        <v>0</v>
      </c>
    </row>
    <row r="56" spans="1:7" ht="15.75" hidden="1" thickBot="1" x14ac:dyDescent="0.3">
      <c r="A56" s="30" t="s">
        <v>37</v>
      </c>
      <c r="B56" s="79" t="s">
        <v>82</v>
      </c>
      <c r="C56" s="4">
        <v>5</v>
      </c>
      <c r="D56" s="4">
        <v>5</v>
      </c>
      <c r="E56" s="5">
        <v>9990029900</v>
      </c>
      <c r="F56" s="6">
        <v>600</v>
      </c>
      <c r="G56" s="108">
        <v>0</v>
      </c>
    </row>
    <row r="57" spans="1:7" ht="15.75" thickBot="1" x14ac:dyDescent="0.3">
      <c r="A57" s="29" t="s">
        <v>38</v>
      </c>
      <c r="B57" s="78" t="s">
        <v>82</v>
      </c>
      <c r="C57" s="1">
        <v>7</v>
      </c>
      <c r="D57" s="1">
        <v>0</v>
      </c>
      <c r="E57" s="43" t="s">
        <v>179</v>
      </c>
      <c r="F57" s="3">
        <v>0</v>
      </c>
      <c r="G57" s="106">
        <v>7776</v>
      </c>
    </row>
    <row r="58" spans="1:7" x14ac:dyDescent="0.25">
      <c r="A58" s="136" t="s">
        <v>44</v>
      </c>
      <c r="B58" s="78" t="s">
        <v>82</v>
      </c>
      <c r="C58" s="11">
        <v>7</v>
      </c>
      <c r="D58" s="11">
        <v>3</v>
      </c>
      <c r="E58" s="9">
        <v>9994239900</v>
      </c>
      <c r="F58" s="12">
        <v>0</v>
      </c>
      <c r="G58" s="111">
        <v>6950</v>
      </c>
    </row>
    <row r="59" spans="1:7" hidden="1" x14ac:dyDescent="0.25">
      <c r="A59" s="135" t="s">
        <v>198</v>
      </c>
      <c r="B59" s="79" t="s">
        <v>82</v>
      </c>
      <c r="C59" s="4">
        <v>7</v>
      </c>
      <c r="D59" s="4">
        <v>3</v>
      </c>
      <c r="E59" s="5" t="s">
        <v>201</v>
      </c>
      <c r="F59" s="6">
        <v>600</v>
      </c>
      <c r="G59" s="128"/>
    </row>
    <row r="60" spans="1:7" ht="15.75" thickBot="1" x14ac:dyDescent="0.3">
      <c r="A60" s="135" t="s">
        <v>200</v>
      </c>
      <c r="B60" s="79" t="s">
        <v>82</v>
      </c>
      <c r="C60" s="4">
        <v>7</v>
      </c>
      <c r="D60" s="4">
        <v>3</v>
      </c>
      <c r="E60" s="5" t="s">
        <v>203</v>
      </c>
      <c r="F60" s="150">
        <v>600</v>
      </c>
      <c r="G60" s="128">
        <v>6950</v>
      </c>
    </row>
    <row r="61" spans="1:7" ht="15.75" hidden="1" thickBot="1" x14ac:dyDescent="0.3">
      <c r="A61" s="32" t="s">
        <v>46</v>
      </c>
      <c r="B61" s="81" t="s">
        <v>82</v>
      </c>
      <c r="C61" s="11">
        <v>7</v>
      </c>
      <c r="D61" s="11">
        <v>7</v>
      </c>
      <c r="E61" s="43" t="s">
        <v>179</v>
      </c>
      <c r="F61" s="12">
        <v>0</v>
      </c>
      <c r="G61" s="107">
        <v>0</v>
      </c>
    </row>
    <row r="62" spans="1:7" ht="15.75" hidden="1" thickBot="1" x14ac:dyDescent="0.3">
      <c r="A62" s="30" t="s">
        <v>47</v>
      </c>
      <c r="B62" s="79" t="s">
        <v>82</v>
      </c>
      <c r="C62" s="4">
        <v>7</v>
      </c>
      <c r="D62" s="4">
        <v>7</v>
      </c>
      <c r="E62" s="5" t="s">
        <v>191</v>
      </c>
      <c r="F62" s="6">
        <v>200</v>
      </c>
      <c r="G62" s="127"/>
    </row>
    <row r="63" spans="1:7" ht="15.75" thickBot="1" x14ac:dyDescent="0.3">
      <c r="A63" s="32" t="s">
        <v>48</v>
      </c>
      <c r="B63" s="79" t="s">
        <v>82</v>
      </c>
      <c r="C63" s="11">
        <v>7</v>
      </c>
      <c r="D63" s="11">
        <v>9</v>
      </c>
      <c r="E63" s="43" t="s">
        <v>179</v>
      </c>
      <c r="F63" s="12">
        <v>0</v>
      </c>
      <c r="G63" s="111">
        <v>826</v>
      </c>
    </row>
    <row r="64" spans="1:7" x14ac:dyDescent="0.25">
      <c r="A64" s="30" t="s">
        <v>21</v>
      </c>
      <c r="B64" s="79" t="s">
        <v>82</v>
      </c>
      <c r="C64" s="4">
        <v>7</v>
      </c>
      <c r="D64" s="4">
        <v>9</v>
      </c>
      <c r="E64" s="5">
        <v>1940977720</v>
      </c>
      <c r="F64" s="6">
        <v>100</v>
      </c>
      <c r="G64" s="128">
        <v>806</v>
      </c>
    </row>
    <row r="65" spans="1:7" ht="15.75" thickBot="1" x14ac:dyDescent="0.3">
      <c r="A65" s="30" t="s">
        <v>21</v>
      </c>
      <c r="B65" s="79" t="s">
        <v>165</v>
      </c>
      <c r="C65" s="4">
        <v>7</v>
      </c>
      <c r="D65" s="4">
        <v>9</v>
      </c>
      <c r="E65" s="5">
        <v>1940977720</v>
      </c>
      <c r="F65" s="6">
        <v>200</v>
      </c>
      <c r="G65" s="128">
        <v>20</v>
      </c>
    </row>
    <row r="66" spans="1:7" ht="15.75" hidden="1" thickBot="1" x14ac:dyDescent="0.3">
      <c r="A66" s="37" t="s">
        <v>31</v>
      </c>
      <c r="B66" s="78" t="s">
        <v>82</v>
      </c>
      <c r="C66" s="13">
        <v>7</v>
      </c>
      <c r="D66" s="13">
        <v>9</v>
      </c>
      <c r="E66" s="14">
        <v>7950000</v>
      </c>
      <c r="F66" s="15">
        <v>400</v>
      </c>
      <c r="G66" s="127">
        <v>0</v>
      </c>
    </row>
    <row r="67" spans="1:7" ht="15.75" thickBot="1" x14ac:dyDescent="0.3">
      <c r="A67" s="29" t="s">
        <v>64</v>
      </c>
      <c r="B67" s="84" t="s">
        <v>82</v>
      </c>
      <c r="C67" s="1">
        <v>10</v>
      </c>
      <c r="D67" s="1">
        <v>0</v>
      </c>
      <c r="E67" s="43" t="s">
        <v>179</v>
      </c>
      <c r="F67" s="3">
        <v>0</v>
      </c>
      <c r="G67" s="106">
        <v>7053.4</v>
      </c>
    </row>
    <row r="68" spans="1:7" ht="15.75" thickBot="1" x14ac:dyDescent="0.3">
      <c r="A68" s="39" t="s">
        <v>65</v>
      </c>
      <c r="B68" s="78" t="s">
        <v>82</v>
      </c>
      <c r="C68" s="23">
        <v>10</v>
      </c>
      <c r="D68" s="59">
        <v>1</v>
      </c>
      <c r="E68" s="43" t="s">
        <v>179</v>
      </c>
      <c r="F68" s="60">
        <v>0</v>
      </c>
      <c r="G68" s="109">
        <v>3000</v>
      </c>
    </row>
    <row r="69" spans="1:7" ht="25.5" thickBot="1" x14ac:dyDescent="0.3">
      <c r="A69" s="40" t="s">
        <v>66</v>
      </c>
      <c r="B69" s="84" t="s">
        <v>82</v>
      </c>
      <c r="C69" s="24">
        <v>10</v>
      </c>
      <c r="D69" s="25">
        <v>1</v>
      </c>
      <c r="E69" s="26">
        <v>9994910100</v>
      </c>
      <c r="F69" s="27">
        <v>300</v>
      </c>
      <c r="G69" s="127">
        <v>3000</v>
      </c>
    </row>
    <row r="70" spans="1:7" ht="15.75" thickBot="1" x14ac:dyDescent="0.3">
      <c r="A70" s="31" t="s">
        <v>67</v>
      </c>
      <c r="B70" s="78" t="s">
        <v>82</v>
      </c>
      <c r="C70" s="7">
        <v>10</v>
      </c>
      <c r="D70" s="8">
        <v>3</v>
      </c>
      <c r="E70" s="43" t="s">
        <v>179</v>
      </c>
      <c r="F70" s="10">
        <v>0</v>
      </c>
      <c r="G70" s="112">
        <v>1800</v>
      </c>
    </row>
    <row r="71" spans="1:7" x14ac:dyDescent="0.25">
      <c r="A71" s="36" t="s">
        <v>357</v>
      </c>
      <c r="B71" s="84" t="s">
        <v>82</v>
      </c>
      <c r="C71" s="24">
        <v>10</v>
      </c>
      <c r="D71" s="25">
        <v>3</v>
      </c>
      <c r="E71" s="26">
        <v>2210872011</v>
      </c>
      <c r="F71" s="27">
        <v>600</v>
      </c>
      <c r="G71" s="128">
        <v>1800</v>
      </c>
    </row>
    <row r="72" spans="1:7" x14ac:dyDescent="0.25">
      <c r="A72" s="31" t="s">
        <v>69</v>
      </c>
      <c r="B72" s="137" t="s">
        <v>82</v>
      </c>
      <c r="C72" s="7">
        <v>10</v>
      </c>
      <c r="D72" s="8">
        <v>4</v>
      </c>
      <c r="E72" s="55">
        <v>0</v>
      </c>
      <c r="F72" s="10">
        <v>0</v>
      </c>
      <c r="G72" s="112">
        <v>2027.4</v>
      </c>
    </row>
    <row r="73" spans="1:7" ht="36" hidden="1" x14ac:dyDescent="0.25">
      <c r="A73" s="36" t="s">
        <v>125</v>
      </c>
      <c r="B73" s="79" t="s">
        <v>82</v>
      </c>
      <c r="C73" s="24">
        <v>10</v>
      </c>
      <c r="D73" s="25">
        <v>4</v>
      </c>
      <c r="E73" s="26">
        <v>2250050820</v>
      </c>
      <c r="F73" s="27">
        <v>400</v>
      </c>
      <c r="G73" s="108">
        <v>0</v>
      </c>
    </row>
    <row r="74" spans="1:7" ht="36" x14ac:dyDescent="0.25">
      <c r="A74" s="36" t="s">
        <v>125</v>
      </c>
      <c r="B74" s="79" t="s">
        <v>82</v>
      </c>
      <c r="C74" s="24">
        <v>10</v>
      </c>
      <c r="D74" s="25">
        <v>4</v>
      </c>
      <c r="E74" s="26" t="s">
        <v>343</v>
      </c>
      <c r="F74" s="27">
        <v>400</v>
      </c>
      <c r="G74" s="128">
        <v>2027.4</v>
      </c>
    </row>
    <row r="75" spans="1:7" ht="24" x14ac:dyDescent="0.25">
      <c r="A75" s="285" t="s">
        <v>21</v>
      </c>
      <c r="B75" s="78" t="s">
        <v>82</v>
      </c>
      <c r="C75" s="11">
        <v>10</v>
      </c>
      <c r="D75" s="11">
        <v>6</v>
      </c>
      <c r="E75" s="9">
        <v>9980077740</v>
      </c>
      <c r="F75" s="12">
        <v>0</v>
      </c>
      <c r="G75" s="250">
        <v>226</v>
      </c>
    </row>
    <row r="76" spans="1:7" ht="15.75" thickBot="1" x14ac:dyDescent="0.3">
      <c r="A76" s="30" t="s">
        <v>21</v>
      </c>
      <c r="B76" s="79" t="s">
        <v>82</v>
      </c>
      <c r="C76" s="4">
        <v>10</v>
      </c>
      <c r="D76" s="4">
        <v>6</v>
      </c>
      <c r="E76" s="5">
        <v>2240277740</v>
      </c>
      <c r="F76" s="6">
        <v>100</v>
      </c>
      <c r="G76" s="249">
        <v>226</v>
      </c>
    </row>
    <row r="77" spans="1:7" ht="15.75" hidden="1" thickBot="1" x14ac:dyDescent="0.3">
      <c r="A77" s="30" t="s">
        <v>21</v>
      </c>
      <c r="B77" s="79" t="s">
        <v>165</v>
      </c>
      <c r="C77" s="4">
        <v>10</v>
      </c>
      <c r="D77" s="4">
        <v>9</v>
      </c>
      <c r="E77" s="5">
        <v>2240277740</v>
      </c>
      <c r="F77" s="6">
        <v>200</v>
      </c>
      <c r="G77" s="249">
        <v>0</v>
      </c>
    </row>
    <row r="78" spans="1:7" ht="15.75" thickBot="1" x14ac:dyDescent="0.3">
      <c r="A78" s="29" t="s">
        <v>126</v>
      </c>
      <c r="B78" s="79" t="s">
        <v>82</v>
      </c>
      <c r="C78" s="1">
        <v>11</v>
      </c>
      <c r="D78" s="1">
        <v>0</v>
      </c>
      <c r="E78" s="43" t="s">
        <v>179</v>
      </c>
      <c r="F78" s="3">
        <v>0</v>
      </c>
      <c r="G78" s="154">
        <v>12250</v>
      </c>
    </row>
    <row r="79" spans="1:7" ht="15.75" hidden="1" thickBot="1" x14ac:dyDescent="0.3">
      <c r="A79" s="41" t="s">
        <v>127</v>
      </c>
      <c r="B79" s="84" t="s">
        <v>82</v>
      </c>
      <c r="C79" s="7">
        <v>11</v>
      </c>
      <c r="D79" s="8">
        <v>1</v>
      </c>
      <c r="E79" s="43" t="s">
        <v>179</v>
      </c>
      <c r="F79" s="10">
        <v>0</v>
      </c>
      <c r="G79" s="112">
        <v>0</v>
      </c>
    </row>
    <row r="80" spans="1:7" ht="24" hidden="1" x14ac:dyDescent="0.25">
      <c r="A80" s="36" t="s">
        <v>128</v>
      </c>
      <c r="B80" s="78" t="s">
        <v>82</v>
      </c>
      <c r="C80" s="16">
        <v>11</v>
      </c>
      <c r="D80" s="17">
        <v>1</v>
      </c>
      <c r="E80" s="66" t="s">
        <v>196</v>
      </c>
      <c r="F80" s="18">
        <v>200</v>
      </c>
      <c r="G80" s="128"/>
    </row>
    <row r="81" spans="1:7" x14ac:dyDescent="0.25">
      <c r="A81" s="136" t="s">
        <v>44</v>
      </c>
      <c r="B81" s="78" t="s">
        <v>82</v>
      </c>
      <c r="C81" s="11">
        <v>11</v>
      </c>
      <c r="D81" s="11">
        <v>3</v>
      </c>
      <c r="E81" s="9">
        <v>9994239900</v>
      </c>
      <c r="F81" s="12">
        <v>0</v>
      </c>
      <c r="G81" s="111">
        <v>12250</v>
      </c>
    </row>
    <row r="82" spans="1:7" x14ac:dyDescent="0.25">
      <c r="A82" s="135" t="s">
        <v>198</v>
      </c>
      <c r="B82" s="79" t="s">
        <v>82</v>
      </c>
      <c r="C82" s="4">
        <v>11</v>
      </c>
      <c r="D82" s="4">
        <v>3</v>
      </c>
      <c r="E82" s="5" t="s">
        <v>201</v>
      </c>
      <c r="F82" s="6">
        <v>600</v>
      </c>
      <c r="G82" s="128">
        <v>12250</v>
      </c>
    </row>
    <row r="83" spans="1:7" ht="25.5" thickBot="1" x14ac:dyDescent="0.3">
      <c r="A83" s="30" t="s">
        <v>55</v>
      </c>
      <c r="B83" s="84" t="s">
        <v>82</v>
      </c>
      <c r="C83" s="4">
        <v>12</v>
      </c>
      <c r="D83" s="4">
        <v>2</v>
      </c>
      <c r="E83" s="148" t="s">
        <v>197</v>
      </c>
      <c r="F83" s="6">
        <v>600</v>
      </c>
      <c r="G83" s="130">
        <v>3932</v>
      </c>
    </row>
    <row r="84" spans="1:7" ht="29.25" thickBot="1" x14ac:dyDescent="0.3">
      <c r="A84" s="187" t="s">
        <v>215</v>
      </c>
      <c r="B84" s="188" t="s">
        <v>82</v>
      </c>
      <c r="C84" s="189">
        <v>1</v>
      </c>
      <c r="D84" s="189">
        <v>3</v>
      </c>
      <c r="E84" s="189" t="s">
        <v>179</v>
      </c>
      <c r="F84" s="3">
        <v>0</v>
      </c>
      <c r="G84" s="184">
        <v>5758.02</v>
      </c>
    </row>
    <row r="85" spans="1:7" ht="25.5" thickBot="1" x14ac:dyDescent="0.3">
      <c r="A85" s="190" t="s">
        <v>12</v>
      </c>
      <c r="B85" s="82" t="s">
        <v>82</v>
      </c>
      <c r="C85" s="185">
        <v>1</v>
      </c>
      <c r="D85" s="185">
        <v>3</v>
      </c>
      <c r="E85" s="152" t="s">
        <v>179</v>
      </c>
      <c r="F85" s="3">
        <v>0</v>
      </c>
      <c r="G85" s="186">
        <v>5758.02</v>
      </c>
    </row>
    <row r="86" spans="1:7" x14ac:dyDescent="0.25">
      <c r="A86" s="180" t="s">
        <v>13</v>
      </c>
      <c r="B86" s="82" t="s">
        <v>82</v>
      </c>
      <c r="C86" s="13">
        <v>1</v>
      </c>
      <c r="D86" s="13">
        <v>3</v>
      </c>
      <c r="E86" s="5" t="s">
        <v>185</v>
      </c>
      <c r="F86" s="13">
        <v>100</v>
      </c>
      <c r="G86" s="181">
        <v>3387.52</v>
      </c>
    </row>
    <row r="87" spans="1:7" x14ac:dyDescent="0.25">
      <c r="A87" s="180" t="s">
        <v>11</v>
      </c>
      <c r="B87" s="82" t="s">
        <v>82</v>
      </c>
      <c r="C87" s="13">
        <v>1</v>
      </c>
      <c r="D87" s="13">
        <v>3</v>
      </c>
      <c r="E87" s="5" t="s">
        <v>184</v>
      </c>
      <c r="F87" s="13">
        <v>100</v>
      </c>
      <c r="G87" s="181">
        <v>2045.5</v>
      </c>
    </row>
    <row r="88" spans="1:7" ht="15.75" thickBot="1" x14ac:dyDescent="0.3">
      <c r="A88" s="182" t="s">
        <v>11</v>
      </c>
      <c r="B88" s="191" t="s">
        <v>82</v>
      </c>
      <c r="C88" s="178">
        <v>1</v>
      </c>
      <c r="D88" s="178">
        <v>3</v>
      </c>
      <c r="E88" s="179" t="s">
        <v>184</v>
      </c>
      <c r="F88" s="178">
        <v>200</v>
      </c>
      <c r="G88" s="183">
        <v>310</v>
      </c>
    </row>
    <row r="89" spans="1:7" ht="15.75" thickBot="1" x14ac:dyDescent="0.3">
      <c r="A89" s="182" t="s">
        <v>11</v>
      </c>
      <c r="B89" s="191" t="s">
        <v>82</v>
      </c>
      <c r="C89" s="178">
        <v>1</v>
      </c>
      <c r="D89" s="178">
        <v>3</v>
      </c>
      <c r="E89" s="179" t="s">
        <v>184</v>
      </c>
      <c r="F89" s="178">
        <v>800</v>
      </c>
      <c r="G89" s="183">
        <v>15</v>
      </c>
    </row>
    <row r="90" spans="1:7" ht="28.5" x14ac:dyDescent="0.25">
      <c r="A90" s="187" t="s">
        <v>312</v>
      </c>
      <c r="B90" s="277" t="s">
        <v>82</v>
      </c>
      <c r="C90" s="189">
        <v>1</v>
      </c>
      <c r="D90" s="189">
        <v>6</v>
      </c>
      <c r="E90" s="278">
        <v>0</v>
      </c>
      <c r="F90" s="189">
        <v>0</v>
      </c>
      <c r="G90" s="279">
        <v>1975</v>
      </c>
    </row>
    <row r="91" spans="1:7" x14ac:dyDescent="0.25">
      <c r="A91" s="180" t="s">
        <v>11</v>
      </c>
      <c r="B91" s="82" t="s">
        <v>82</v>
      </c>
      <c r="C91" s="13">
        <v>1</v>
      </c>
      <c r="D91" s="13">
        <v>6</v>
      </c>
      <c r="E91" s="5" t="s">
        <v>184</v>
      </c>
      <c r="F91" s="13">
        <v>100</v>
      </c>
      <c r="G91" s="181">
        <v>1825</v>
      </c>
    </row>
    <row r="92" spans="1:7" ht="15.75" thickBot="1" x14ac:dyDescent="0.3">
      <c r="A92" s="182" t="s">
        <v>11</v>
      </c>
      <c r="B92" s="191" t="s">
        <v>82</v>
      </c>
      <c r="C92" s="178">
        <v>1</v>
      </c>
      <c r="D92" s="178">
        <v>6</v>
      </c>
      <c r="E92" s="179" t="s">
        <v>184</v>
      </c>
      <c r="F92" s="178">
        <v>200</v>
      </c>
      <c r="G92" s="183">
        <v>150</v>
      </c>
    </row>
    <row r="93" spans="1:7" ht="15.75" thickBot="1" x14ac:dyDescent="0.3">
      <c r="A93" s="221" t="s">
        <v>284</v>
      </c>
      <c r="B93" s="193" t="s">
        <v>146</v>
      </c>
      <c r="C93" s="223"/>
      <c r="D93" s="223"/>
      <c r="E93" s="223"/>
      <c r="F93" s="223"/>
      <c r="G93" s="276">
        <v>88413.933829999994</v>
      </c>
    </row>
    <row r="94" spans="1:7" ht="15.75" thickBot="1" x14ac:dyDescent="0.3">
      <c r="A94" s="29" t="s">
        <v>8</v>
      </c>
      <c r="B94" s="81" t="s">
        <v>146</v>
      </c>
      <c r="C94" s="1">
        <v>1</v>
      </c>
      <c r="D94" s="1">
        <v>0</v>
      </c>
      <c r="E94" s="43" t="s">
        <v>179</v>
      </c>
      <c r="F94" s="3">
        <v>0</v>
      </c>
      <c r="G94" s="106">
        <v>6057.7</v>
      </c>
    </row>
    <row r="95" spans="1:7" ht="25.5" thickBot="1" x14ac:dyDescent="0.3">
      <c r="A95" s="32" t="s">
        <v>15</v>
      </c>
      <c r="B95" s="78" t="s">
        <v>146</v>
      </c>
      <c r="C95" s="11">
        <v>1</v>
      </c>
      <c r="D95" s="11">
        <v>6</v>
      </c>
      <c r="E95" s="43" t="s">
        <v>179</v>
      </c>
      <c r="F95" s="12">
        <v>0</v>
      </c>
      <c r="G95" s="110">
        <v>6038.4</v>
      </c>
    </row>
    <row r="96" spans="1:7" x14ac:dyDescent="0.25">
      <c r="A96" s="30" t="s">
        <v>11</v>
      </c>
      <c r="B96" s="79" t="s">
        <v>146</v>
      </c>
      <c r="C96" s="4">
        <v>1</v>
      </c>
      <c r="D96" s="4">
        <v>6</v>
      </c>
      <c r="E96" s="5" t="s">
        <v>184</v>
      </c>
      <c r="F96" s="6">
        <v>100</v>
      </c>
      <c r="G96" s="108">
        <v>5668</v>
      </c>
    </row>
    <row r="97" spans="1:7" x14ac:dyDescent="0.25">
      <c r="A97" s="30" t="s">
        <v>11</v>
      </c>
      <c r="B97" s="79" t="s">
        <v>146</v>
      </c>
      <c r="C97" s="4">
        <v>1</v>
      </c>
      <c r="D97" s="4">
        <v>6</v>
      </c>
      <c r="E97" s="5" t="s">
        <v>184</v>
      </c>
      <c r="F97" s="6">
        <v>200</v>
      </c>
      <c r="G97" s="108">
        <v>370.4</v>
      </c>
    </row>
    <row r="98" spans="1:7" hidden="1" x14ac:dyDescent="0.25">
      <c r="A98" s="30" t="s">
        <v>11</v>
      </c>
      <c r="B98" s="79" t="s">
        <v>146</v>
      </c>
      <c r="C98" s="4">
        <v>1</v>
      </c>
      <c r="D98" s="4">
        <v>6</v>
      </c>
      <c r="E98" s="5" t="s">
        <v>184</v>
      </c>
      <c r="F98" s="6">
        <v>800</v>
      </c>
      <c r="G98" s="108">
        <v>0</v>
      </c>
    </row>
    <row r="99" spans="1:7" ht="24.75" x14ac:dyDescent="0.25">
      <c r="A99" s="31" t="s">
        <v>132</v>
      </c>
      <c r="B99" s="78" t="s">
        <v>146</v>
      </c>
      <c r="C99" s="11">
        <v>13</v>
      </c>
      <c r="D99" s="11">
        <v>1</v>
      </c>
      <c r="E99" s="9">
        <v>0</v>
      </c>
      <c r="F99" s="12">
        <v>0</v>
      </c>
      <c r="G99" s="111">
        <v>19.3</v>
      </c>
    </row>
    <row r="100" spans="1:7" ht="15.75" thickBot="1" x14ac:dyDescent="0.3">
      <c r="A100" s="40" t="s">
        <v>132</v>
      </c>
      <c r="B100" s="79" t="s">
        <v>146</v>
      </c>
      <c r="C100" s="13">
        <v>13</v>
      </c>
      <c r="D100" s="13">
        <v>1</v>
      </c>
      <c r="E100" s="159">
        <v>9930320000</v>
      </c>
      <c r="F100" s="15">
        <v>700</v>
      </c>
      <c r="G100" s="108">
        <v>19.3</v>
      </c>
    </row>
    <row r="101" spans="1:7" ht="15.75" thickBot="1" x14ac:dyDescent="0.3">
      <c r="A101" s="29" t="s">
        <v>143</v>
      </c>
      <c r="B101" s="78" t="s">
        <v>146</v>
      </c>
      <c r="C101" s="1">
        <v>2</v>
      </c>
      <c r="D101" s="1">
        <v>0</v>
      </c>
      <c r="E101" s="43" t="s">
        <v>179</v>
      </c>
      <c r="F101" s="3">
        <v>0</v>
      </c>
      <c r="G101" s="106">
        <v>2340.4</v>
      </c>
    </row>
    <row r="102" spans="1:7" ht="15.75" thickBot="1" x14ac:dyDescent="0.3">
      <c r="A102" s="31" t="s">
        <v>144</v>
      </c>
      <c r="B102" s="78" t="s">
        <v>146</v>
      </c>
      <c r="C102" s="7">
        <v>2</v>
      </c>
      <c r="D102" s="8">
        <v>3</v>
      </c>
      <c r="E102" s="43" t="s">
        <v>179</v>
      </c>
      <c r="F102" s="10">
        <v>0</v>
      </c>
      <c r="G102" s="106">
        <v>2340.4</v>
      </c>
    </row>
    <row r="103" spans="1:7" ht="24" x14ac:dyDescent="0.25">
      <c r="A103" s="36" t="s">
        <v>145</v>
      </c>
      <c r="B103" s="79" t="s">
        <v>146</v>
      </c>
      <c r="C103" s="24">
        <v>2</v>
      </c>
      <c r="D103" s="25">
        <v>3</v>
      </c>
      <c r="E103" s="212">
        <v>9980051180</v>
      </c>
      <c r="F103" s="27">
        <v>500</v>
      </c>
      <c r="G103" s="108">
        <v>2340.4</v>
      </c>
    </row>
    <row r="104" spans="1:7" x14ac:dyDescent="0.25">
      <c r="A104" s="213" t="s">
        <v>280</v>
      </c>
      <c r="B104" s="78" t="s">
        <v>146</v>
      </c>
      <c r="C104" s="214">
        <v>4</v>
      </c>
      <c r="D104" s="8">
        <v>9</v>
      </c>
      <c r="E104" s="9" t="s">
        <v>188</v>
      </c>
      <c r="F104" s="10">
        <v>0</v>
      </c>
      <c r="G104" s="112">
        <v>20215.047999999999</v>
      </c>
    </row>
    <row r="105" spans="1:7" x14ac:dyDescent="0.25">
      <c r="A105" s="135" t="s">
        <v>262</v>
      </c>
      <c r="B105" s="79" t="s">
        <v>146</v>
      </c>
      <c r="C105" s="215">
        <v>4</v>
      </c>
      <c r="D105" s="216">
        <v>9</v>
      </c>
      <c r="E105" s="5">
        <v>1540520760</v>
      </c>
      <c r="F105" s="217">
        <v>500</v>
      </c>
      <c r="G105" s="110">
        <v>11872.647999999999</v>
      </c>
    </row>
    <row r="106" spans="1:7" x14ac:dyDescent="0.25">
      <c r="A106" s="200" t="s">
        <v>168</v>
      </c>
      <c r="B106" s="79" t="s">
        <v>146</v>
      </c>
      <c r="C106" s="215">
        <v>4</v>
      </c>
      <c r="D106" s="216">
        <v>9</v>
      </c>
      <c r="E106" s="165" t="s">
        <v>188</v>
      </c>
      <c r="F106" s="217">
        <v>500</v>
      </c>
      <c r="G106" s="145">
        <v>8342.4</v>
      </c>
    </row>
    <row r="107" spans="1:7" ht="24" x14ac:dyDescent="0.25">
      <c r="A107" s="213" t="s">
        <v>386</v>
      </c>
      <c r="B107" s="78" t="s">
        <v>146</v>
      </c>
      <c r="C107" s="7">
        <v>4</v>
      </c>
      <c r="D107" s="7">
        <v>12</v>
      </c>
      <c r="E107" s="9" t="s">
        <v>387</v>
      </c>
      <c r="F107" s="45">
        <v>500</v>
      </c>
      <c r="G107" s="112">
        <v>1420</v>
      </c>
    </row>
    <row r="108" spans="1:7" ht="15.75" thickBot="1" x14ac:dyDescent="0.3">
      <c r="A108" s="136" t="s">
        <v>29</v>
      </c>
      <c r="B108" s="78">
        <v>992</v>
      </c>
      <c r="C108" s="133">
        <v>5</v>
      </c>
      <c r="D108" s="133">
        <v>0</v>
      </c>
      <c r="E108" s="218">
        <v>0</v>
      </c>
      <c r="F108" s="134">
        <v>0</v>
      </c>
      <c r="G108" s="154">
        <v>5380.6698299999998</v>
      </c>
    </row>
    <row r="109" spans="1:7" x14ac:dyDescent="0.25">
      <c r="A109" s="136" t="s">
        <v>32</v>
      </c>
      <c r="B109" s="78" t="s">
        <v>146</v>
      </c>
      <c r="C109" s="11">
        <v>5</v>
      </c>
      <c r="D109" s="11">
        <v>2</v>
      </c>
      <c r="E109" s="152" t="s">
        <v>179</v>
      </c>
      <c r="F109" s="12">
        <v>0</v>
      </c>
      <c r="G109" s="219">
        <v>922.20983000000001</v>
      </c>
    </row>
    <row r="110" spans="1:7" hidden="1" x14ac:dyDescent="0.25">
      <c r="A110" s="135" t="s">
        <v>265</v>
      </c>
      <c r="B110" s="79" t="s">
        <v>146</v>
      </c>
      <c r="C110" s="4">
        <v>5</v>
      </c>
      <c r="D110" s="4">
        <v>2</v>
      </c>
      <c r="E110" s="5">
        <v>9940023510</v>
      </c>
      <c r="F110" s="6">
        <v>500</v>
      </c>
      <c r="G110" s="108">
        <v>0</v>
      </c>
    </row>
    <row r="111" spans="1:7" ht="15.75" thickBot="1" x14ac:dyDescent="0.3">
      <c r="A111" s="143" t="s">
        <v>31</v>
      </c>
      <c r="B111" s="78" t="s">
        <v>146</v>
      </c>
      <c r="C111" s="56">
        <v>5</v>
      </c>
      <c r="D111" s="56">
        <v>2</v>
      </c>
      <c r="E111" s="210" t="s">
        <v>266</v>
      </c>
      <c r="F111" s="58">
        <v>522</v>
      </c>
      <c r="G111" s="219">
        <v>922.20983000000001</v>
      </c>
    </row>
    <row r="112" spans="1:7" ht="15.75" thickBot="1" x14ac:dyDescent="0.3">
      <c r="A112" s="32" t="s">
        <v>34</v>
      </c>
      <c r="B112" s="81" t="s">
        <v>146</v>
      </c>
      <c r="C112" s="11">
        <v>5</v>
      </c>
      <c r="D112" s="11">
        <v>3</v>
      </c>
      <c r="E112" s="43" t="s">
        <v>179</v>
      </c>
      <c r="F112" s="21">
        <v>0</v>
      </c>
      <c r="G112" s="112">
        <v>4458.46</v>
      </c>
    </row>
    <row r="113" spans="1:7" hidden="1" x14ac:dyDescent="0.25">
      <c r="A113" s="135" t="s">
        <v>267</v>
      </c>
      <c r="B113" s="79" t="s">
        <v>146</v>
      </c>
      <c r="C113" s="4">
        <v>5</v>
      </c>
      <c r="D113" s="4">
        <v>3</v>
      </c>
      <c r="E113" s="5" t="s">
        <v>268</v>
      </c>
      <c r="F113" s="6">
        <v>500</v>
      </c>
      <c r="G113" s="108">
        <v>0</v>
      </c>
    </row>
    <row r="114" spans="1:7" hidden="1" x14ac:dyDescent="0.25">
      <c r="A114" s="180" t="s">
        <v>35</v>
      </c>
      <c r="B114" s="79" t="s">
        <v>146</v>
      </c>
      <c r="C114" s="4">
        <v>5</v>
      </c>
      <c r="D114" s="4">
        <v>3</v>
      </c>
      <c r="E114" s="5" t="s">
        <v>188</v>
      </c>
      <c r="F114" s="6">
        <v>500</v>
      </c>
      <c r="G114" s="108">
        <v>0</v>
      </c>
    </row>
    <row r="115" spans="1:7" ht="24.75" hidden="1" x14ac:dyDescent="0.25">
      <c r="A115" s="143" t="s">
        <v>281</v>
      </c>
      <c r="B115" s="79" t="s">
        <v>146</v>
      </c>
      <c r="C115" s="4">
        <v>5</v>
      </c>
      <c r="D115" s="4">
        <v>3</v>
      </c>
      <c r="E115" s="5" t="s">
        <v>270</v>
      </c>
      <c r="F115" s="6">
        <v>500</v>
      </c>
      <c r="G115" s="108">
        <v>0</v>
      </c>
    </row>
    <row r="116" spans="1:7" hidden="1" x14ac:dyDescent="0.25">
      <c r="A116" s="211" t="s">
        <v>271</v>
      </c>
      <c r="B116" s="79" t="s">
        <v>146</v>
      </c>
      <c r="C116" s="4">
        <v>5</v>
      </c>
      <c r="D116" s="4">
        <v>3</v>
      </c>
      <c r="E116" s="5" t="s">
        <v>272</v>
      </c>
      <c r="F116" s="6">
        <v>500</v>
      </c>
      <c r="G116" s="108">
        <v>0</v>
      </c>
    </row>
    <row r="117" spans="1:7" x14ac:dyDescent="0.25">
      <c r="A117" s="211" t="s">
        <v>273</v>
      </c>
      <c r="B117" s="79" t="s">
        <v>146</v>
      </c>
      <c r="C117" s="4">
        <v>5</v>
      </c>
      <c r="D117" s="4">
        <v>3</v>
      </c>
      <c r="E117" s="5">
        <v>9990041120</v>
      </c>
      <c r="F117" s="58">
        <v>500</v>
      </c>
      <c r="G117" s="142">
        <v>4458.46</v>
      </c>
    </row>
    <row r="118" spans="1:7" x14ac:dyDescent="0.25">
      <c r="A118" s="136" t="s">
        <v>50</v>
      </c>
      <c r="B118" s="78" t="s">
        <v>146</v>
      </c>
      <c r="C118" s="11">
        <v>8</v>
      </c>
      <c r="D118" s="11">
        <v>1</v>
      </c>
      <c r="E118" s="152" t="s">
        <v>274</v>
      </c>
      <c r="F118" s="12">
        <v>0</v>
      </c>
      <c r="G118" s="155">
        <v>2450</v>
      </c>
    </row>
    <row r="119" spans="1:7" ht="15.75" thickBot="1" x14ac:dyDescent="0.3">
      <c r="A119" s="211" t="s">
        <v>273</v>
      </c>
      <c r="B119" s="79" t="s">
        <v>146</v>
      </c>
      <c r="C119" s="4">
        <v>8</v>
      </c>
      <c r="D119" s="4">
        <v>1</v>
      </c>
      <c r="E119" s="148" t="s">
        <v>344</v>
      </c>
      <c r="F119" s="6">
        <v>500</v>
      </c>
      <c r="G119" s="194">
        <v>2450</v>
      </c>
    </row>
    <row r="120" spans="1:7" ht="15.75" thickBot="1" x14ac:dyDescent="0.3">
      <c r="A120" s="29" t="s">
        <v>72</v>
      </c>
      <c r="B120" s="78" t="s">
        <v>146</v>
      </c>
      <c r="C120" s="1">
        <v>14</v>
      </c>
      <c r="D120" s="1">
        <v>0</v>
      </c>
      <c r="E120" s="43" t="s">
        <v>179</v>
      </c>
      <c r="F120" s="134">
        <v>0</v>
      </c>
      <c r="G120" s="154">
        <v>50550.116000000002</v>
      </c>
    </row>
    <row r="121" spans="1:7" ht="25.5" thickBot="1" x14ac:dyDescent="0.3">
      <c r="A121" s="39" t="s">
        <v>133</v>
      </c>
      <c r="B121" s="79" t="s">
        <v>146</v>
      </c>
      <c r="C121" s="23">
        <v>14</v>
      </c>
      <c r="D121" s="59">
        <v>1</v>
      </c>
      <c r="E121" s="43" t="s">
        <v>179</v>
      </c>
      <c r="F121" s="60">
        <v>0</v>
      </c>
      <c r="G121" s="110">
        <v>50550.116000000002</v>
      </c>
    </row>
    <row r="122" spans="1:7" ht="24.75" thickBot="1" x14ac:dyDescent="0.3">
      <c r="A122" s="36" t="s">
        <v>73</v>
      </c>
      <c r="B122" s="81" t="s">
        <v>146</v>
      </c>
      <c r="C122" s="16">
        <v>14</v>
      </c>
      <c r="D122" s="17">
        <v>1</v>
      </c>
      <c r="E122" s="61">
        <v>2610160010</v>
      </c>
      <c r="F122" s="18">
        <v>500</v>
      </c>
      <c r="G122" s="108">
        <v>50550.116000000002</v>
      </c>
    </row>
    <row r="123" spans="1:7" ht="15.75" hidden="1" thickBot="1" x14ac:dyDescent="0.3">
      <c r="A123" s="39" t="s">
        <v>134</v>
      </c>
      <c r="B123" s="82" t="s">
        <v>146</v>
      </c>
      <c r="C123" s="23">
        <v>14</v>
      </c>
      <c r="D123" s="59">
        <v>2</v>
      </c>
      <c r="E123" s="152" t="s">
        <v>179</v>
      </c>
      <c r="F123" s="60">
        <v>0</v>
      </c>
      <c r="G123" s="155">
        <v>0</v>
      </c>
    </row>
    <row r="124" spans="1:7" ht="15.75" hidden="1" thickBot="1" x14ac:dyDescent="0.3">
      <c r="A124" s="36" t="s">
        <v>135</v>
      </c>
      <c r="B124" s="193" t="s">
        <v>146</v>
      </c>
      <c r="C124" s="24">
        <v>14</v>
      </c>
      <c r="D124" s="25">
        <v>2</v>
      </c>
      <c r="E124" s="61">
        <v>2610160062</v>
      </c>
      <c r="F124" s="27">
        <v>500</v>
      </c>
      <c r="G124" s="145">
        <v>0</v>
      </c>
    </row>
    <row r="125" spans="1:7" ht="15.75" thickBot="1" x14ac:dyDescent="0.3">
      <c r="A125" s="85" t="s">
        <v>282</v>
      </c>
      <c r="B125" s="220" t="s">
        <v>256</v>
      </c>
      <c r="C125" s="64"/>
      <c r="D125" s="64"/>
      <c r="E125" s="43" t="s">
        <v>179</v>
      </c>
      <c r="F125" s="64"/>
      <c r="G125" s="83">
        <v>5545</v>
      </c>
    </row>
    <row r="126" spans="1:7" ht="15.75" thickBot="1" x14ac:dyDescent="0.3">
      <c r="A126" s="29" t="s">
        <v>24</v>
      </c>
      <c r="B126" s="201" t="s">
        <v>256</v>
      </c>
      <c r="C126" s="43" t="s">
        <v>111</v>
      </c>
      <c r="D126" s="43" t="s">
        <v>74</v>
      </c>
      <c r="E126" s="43" t="s">
        <v>179</v>
      </c>
      <c r="F126" s="3">
        <v>0</v>
      </c>
      <c r="G126" s="106">
        <v>5545</v>
      </c>
    </row>
    <row r="127" spans="1:7" ht="25.5" thickBot="1" x14ac:dyDescent="0.3">
      <c r="A127" s="39" t="s">
        <v>25</v>
      </c>
      <c r="B127" s="201" t="s">
        <v>256</v>
      </c>
      <c r="C127" s="19">
        <v>3</v>
      </c>
      <c r="D127" s="19">
        <v>9</v>
      </c>
      <c r="E127" s="43" t="s">
        <v>179</v>
      </c>
      <c r="F127" s="21">
        <v>0</v>
      </c>
      <c r="G127" s="110">
        <v>5545</v>
      </c>
    </row>
    <row r="128" spans="1:7" x14ac:dyDescent="0.25">
      <c r="A128" s="132" t="s">
        <v>26</v>
      </c>
      <c r="B128" s="202" t="s">
        <v>256</v>
      </c>
      <c r="C128" s="4">
        <v>3</v>
      </c>
      <c r="D128" s="4">
        <v>9</v>
      </c>
      <c r="E128" s="5">
        <v>9940020990</v>
      </c>
      <c r="F128" s="6">
        <v>100</v>
      </c>
      <c r="G128" s="108">
        <v>4949</v>
      </c>
    </row>
    <row r="129" spans="1:7" ht="15.75" thickBot="1" x14ac:dyDescent="0.3">
      <c r="A129" s="132" t="s">
        <v>26</v>
      </c>
      <c r="B129" s="202" t="s">
        <v>256</v>
      </c>
      <c r="C129" s="4">
        <v>3</v>
      </c>
      <c r="D129" s="4">
        <v>9</v>
      </c>
      <c r="E129" s="5">
        <v>9940020990</v>
      </c>
      <c r="F129" s="6">
        <v>200</v>
      </c>
      <c r="G129" s="108">
        <v>596</v>
      </c>
    </row>
    <row r="130" spans="1:7" ht="15.75" thickBot="1" x14ac:dyDescent="0.3">
      <c r="A130" s="85" t="s">
        <v>257</v>
      </c>
      <c r="B130" s="220" t="s">
        <v>258</v>
      </c>
      <c r="C130" s="64"/>
      <c r="D130" s="64"/>
      <c r="E130" s="43" t="s">
        <v>179</v>
      </c>
      <c r="F130" s="64"/>
      <c r="G130" s="83">
        <v>8970.5</v>
      </c>
    </row>
    <row r="131" spans="1:7" ht="15.75" thickBot="1" x14ac:dyDescent="0.3">
      <c r="A131" s="136" t="s">
        <v>8</v>
      </c>
      <c r="B131" s="201" t="s">
        <v>258</v>
      </c>
      <c r="C131" s="43" t="s">
        <v>259</v>
      </c>
      <c r="D131" s="43" t="s">
        <v>74</v>
      </c>
      <c r="E131" s="43" t="s">
        <v>179</v>
      </c>
      <c r="F131" s="3">
        <v>0</v>
      </c>
      <c r="G131" s="106">
        <v>45</v>
      </c>
    </row>
    <row r="132" spans="1:7" ht="25.5" thickBot="1" x14ac:dyDescent="0.3">
      <c r="A132" s="49" t="s">
        <v>9</v>
      </c>
      <c r="B132" s="201" t="s">
        <v>258</v>
      </c>
      <c r="C132" s="50">
        <v>1</v>
      </c>
      <c r="D132" s="50">
        <v>2</v>
      </c>
      <c r="E132" s="43" t="s">
        <v>179</v>
      </c>
      <c r="F132" s="51">
        <v>0</v>
      </c>
      <c r="G132" s="107">
        <v>45</v>
      </c>
    </row>
    <row r="133" spans="1:7" ht="15.75" thickBot="1" x14ac:dyDescent="0.3">
      <c r="A133" s="30" t="s">
        <v>11</v>
      </c>
      <c r="B133" s="202" t="s">
        <v>258</v>
      </c>
      <c r="C133" s="4">
        <v>1</v>
      </c>
      <c r="D133" s="4">
        <v>2</v>
      </c>
      <c r="E133" s="5" t="s">
        <v>184</v>
      </c>
      <c r="F133" s="6">
        <v>200</v>
      </c>
      <c r="G133" s="108">
        <v>45</v>
      </c>
    </row>
    <row r="134" spans="1:7" ht="25.5" hidden="1" thickBot="1" x14ac:dyDescent="0.3">
      <c r="A134" s="31" t="s">
        <v>14</v>
      </c>
      <c r="B134" s="201" t="s">
        <v>258</v>
      </c>
      <c r="C134" s="7">
        <v>1</v>
      </c>
      <c r="D134" s="8">
        <v>4</v>
      </c>
      <c r="E134" s="43" t="s">
        <v>179</v>
      </c>
      <c r="F134" s="10">
        <v>0</v>
      </c>
      <c r="G134" s="110">
        <v>0</v>
      </c>
    </row>
    <row r="135" spans="1:7" ht="15.75" hidden="1" thickBot="1" x14ac:dyDescent="0.3">
      <c r="A135" s="30" t="s">
        <v>11</v>
      </c>
      <c r="B135" s="202" t="s">
        <v>258</v>
      </c>
      <c r="C135" s="4">
        <v>1</v>
      </c>
      <c r="D135" s="4">
        <v>4</v>
      </c>
      <c r="E135" s="5" t="s">
        <v>184</v>
      </c>
      <c r="F135" s="6">
        <v>200</v>
      </c>
      <c r="G135" s="108"/>
    </row>
    <row r="136" spans="1:7" ht="15.75" thickBot="1" x14ac:dyDescent="0.3">
      <c r="A136" s="136" t="s">
        <v>19</v>
      </c>
      <c r="B136" s="201" t="s">
        <v>258</v>
      </c>
      <c r="C136" s="19">
        <v>1</v>
      </c>
      <c r="D136" s="19">
        <v>13</v>
      </c>
      <c r="E136" s="43" t="s">
        <v>179</v>
      </c>
      <c r="F136" s="21">
        <v>0</v>
      </c>
      <c r="G136" s="110">
        <v>8925.5</v>
      </c>
    </row>
    <row r="137" spans="1:7" x14ac:dyDescent="0.25">
      <c r="A137" s="135" t="s">
        <v>260</v>
      </c>
      <c r="B137" s="202" t="s">
        <v>258</v>
      </c>
      <c r="C137" s="4">
        <v>1</v>
      </c>
      <c r="D137" s="4">
        <v>13</v>
      </c>
      <c r="E137" s="203" t="s">
        <v>261</v>
      </c>
      <c r="F137" s="6">
        <v>100</v>
      </c>
      <c r="G137" s="108">
        <v>5925.5</v>
      </c>
    </row>
    <row r="138" spans="1:7" x14ac:dyDescent="0.25">
      <c r="A138" s="135" t="s">
        <v>260</v>
      </c>
      <c r="B138" s="202" t="s">
        <v>258</v>
      </c>
      <c r="C138" s="4">
        <v>1</v>
      </c>
      <c r="D138" s="4">
        <v>13</v>
      </c>
      <c r="E138" s="203" t="s">
        <v>261</v>
      </c>
      <c r="F138" s="6">
        <v>200</v>
      </c>
      <c r="G138" s="108">
        <v>3000</v>
      </c>
    </row>
    <row r="139" spans="1:7" ht="15.75" thickBot="1" x14ac:dyDescent="0.3">
      <c r="A139" s="221" t="s">
        <v>83</v>
      </c>
      <c r="B139" s="222" t="s">
        <v>84</v>
      </c>
      <c r="C139" s="223"/>
      <c r="D139" s="223"/>
      <c r="E139" s="153" t="s">
        <v>179</v>
      </c>
      <c r="F139" s="223"/>
      <c r="G139" s="224">
        <v>439217.11009292927</v>
      </c>
    </row>
    <row r="140" spans="1:7" ht="15.75" thickBot="1" x14ac:dyDescent="0.3">
      <c r="A140" s="29" t="s">
        <v>38</v>
      </c>
      <c r="B140" s="11" t="s">
        <v>84</v>
      </c>
      <c r="C140" s="1">
        <v>7</v>
      </c>
      <c r="D140" s="1">
        <v>0</v>
      </c>
      <c r="E140" s="43" t="s">
        <v>179</v>
      </c>
      <c r="F140" s="3">
        <v>0</v>
      </c>
      <c r="G140" s="106">
        <v>429777.65909292927</v>
      </c>
    </row>
    <row r="141" spans="1:7" ht="15.75" thickBot="1" x14ac:dyDescent="0.3">
      <c r="A141" s="34" t="s">
        <v>39</v>
      </c>
      <c r="B141" s="4" t="s">
        <v>84</v>
      </c>
      <c r="C141" s="19">
        <v>7</v>
      </c>
      <c r="D141" s="19">
        <v>1</v>
      </c>
      <c r="E141" s="43" t="s">
        <v>179</v>
      </c>
      <c r="F141" s="21">
        <v>0</v>
      </c>
      <c r="G141" s="110">
        <v>152740.04999999999</v>
      </c>
    </row>
    <row r="142" spans="1:7" x14ac:dyDescent="0.25">
      <c r="A142" s="30" t="s">
        <v>180</v>
      </c>
      <c r="B142" s="4" t="s">
        <v>84</v>
      </c>
      <c r="C142" s="149">
        <v>7</v>
      </c>
      <c r="D142" s="149">
        <v>1</v>
      </c>
      <c r="E142" s="148" t="s">
        <v>334</v>
      </c>
      <c r="F142" s="150">
        <v>100</v>
      </c>
      <c r="G142" s="145">
        <v>93033</v>
      </c>
    </row>
    <row r="143" spans="1:7" hidden="1" x14ac:dyDescent="0.25">
      <c r="A143" s="30" t="s">
        <v>180</v>
      </c>
      <c r="B143" s="4" t="s">
        <v>84</v>
      </c>
      <c r="C143" s="149">
        <v>7</v>
      </c>
      <c r="D143" s="149">
        <v>1</v>
      </c>
      <c r="E143" s="151" t="s">
        <v>181</v>
      </c>
      <c r="F143" s="150">
        <v>200</v>
      </c>
      <c r="G143" s="145">
        <v>0</v>
      </c>
    </row>
    <row r="144" spans="1:7" x14ac:dyDescent="0.25">
      <c r="A144" s="30" t="s">
        <v>40</v>
      </c>
      <c r="B144" s="11" t="s">
        <v>84</v>
      </c>
      <c r="C144" s="4">
        <v>7</v>
      </c>
      <c r="D144" s="4">
        <v>1</v>
      </c>
      <c r="E144" s="5" t="s">
        <v>189</v>
      </c>
      <c r="F144" s="6">
        <v>100</v>
      </c>
      <c r="G144" s="108">
        <v>39583</v>
      </c>
    </row>
    <row r="145" spans="1:7" x14ac:dyDescent="0.25">
      <c r="A145" s="30" t="s">
        <v>40</v>
      </c>
      <c r="B145" s="11" t="s">
        <v>84</v>
      </c>
      <c r="C145" s="4">
        <v>7</v>
      </c>
      <c r="D145" s="4">
        <v>1</v>
      </c>
      <c r="E145" s="5" t="s">
        <v>189</v>
      </c>
      <c r="F145" s="6">
        <v>200</v>
      </c>
      <c r="G145" s="108">
        <v>19724.05</v>
      </c>
    </row>
    <row r="146" spans="1:7" hidden="1" x14ac:dyDescent="0.25">
      <c r="A146" s="30" t="s">
        <v>40</v>
      </c>
      <c r="B146" s="11" t="s">
        <v>84</v>
      </c>
      <c r="C146" s="4">
        <v>7</v>
      </c>
      <c r="D146" s="4">
        <v>1</v>
      </c>
      <c r="E146" s="5" t="s">
        <v>189</v>
      </c>
      <c r="F146" s="6">
        <v>400</v>
      </c>
      <c r="G146" s="108">
        <v>0</v>
      </c>
    </row>
    <row r="147" spans="1:7" ht="15.75" thickBot="1" x14ac:dyDescent="0.3">
      <c r="A147" s="30" t="s">
        <v>40</v>
      </c>
      <c r="B147" s="11" t="s">
        <v>84</v>
      </c>
      <c r="C147" s="4">
        <v>7</v>
      </c>
      <c r="D147" s="4">
        <v>1</v>
      </c>
      <c r="E147" s="5" t="s">
        <v>189</v>
      </c>
      <c r="F147" s="6">
        <v>800</v>
      </c>
      <c r="G147" s="108">
        <v>400</v>
      </c>
    </row>
    <row r="148" spans="1:7" ht="15.75" hidden="1" thickBot="1" x14ac:dyDescent="0.3">
      <c r="A148" s="37" t="s">
        <v>31</v>
      </c>
      <c r="B148" s="24" t="s">
        <v>84</v>
      </c>
      <c r="C148" s="13">
        <v>7</v>
      </c>
      <c r="D148" s="13">
        <v>1</v>
      </c>
      <c r="E148" s="14">
        <v>7950000</v>
      </c>
      <c r="F148" s="15">
        <v>200</v>
      </c>
      <c r="G148" s="108">
        <v>0</v>
      </c>
    </row>
    <row r="149" spans="1:7" ht="15.75" thickBot="1" x14ac:dyDescent="0.3">
      <c r="A149" s="32" t="s">
        <v>41</v>
      </c>
      <c r="B149" s="4" t="s">
        <v>84</v>
      </c>
      <c r="C149" s="11">
        <v>7</v>
      </c>
      <c r="D149" s="11">
        <v>2</v>
      </c>
      <c r="E149" s="43" t="s">
        <v>179</v>
      </c>
      <c r="F149" s="12">
        <v>0</v>
      </c>
      <c r="G149" s="111">
        <v>268895.48909292929</v>
      </c>
    </row>
    <row r="150" spans="1:7" x14ac:dyDescent="0.25">
      <c r="A150" s="30" t="s">
        <v>42</v>
      </c>
      <c r="B150" s="4" t="s">
        <v>84</v>
      </c>
      <c r="C150" s="4">
        <v>7</v>
      </c>
      <c r="D150" s="4">
        <v>2</v>
      </c>
      <c r="E150" s="5" t="s">
        <v>190</v>
      </c>
      <c r="F150" s="6">
        <v>100</v>
      </c>
      <c r="G150" s="128">
        <v>8509.17</v>
      </c>
    </row>
    <row r="151" spans="1:7" x14ac:dyDescent="0.25">
      <c r="A151" s="30" t="s">
        <v>42</v>
      </c>
      <c r="B151" s="4" t="s">
        <v>84</v>
      </c>
      <c r="C151" s="4">
        <v>7</v>
      </c>
      <c r="D151" s="4">
        <v>2</v>
      </c>
      <c r="E151" s="5" t="s">
        <v>190</v>
      </c>
      <c r="F151" s="6">
        <v>200</v>
      </c>
      <c r="G151" s="108">
        <v>15316</v>
      </c>
    </row>
    <row r="152" spans="1:7" x14ac:dyDescent="0.25">
      <c r="A152" s="30" t="s">
        <v>42</v>
      </c>
      <c r="B152" s="4" t="s">
        <v>84</v>
      </c>
      <c r="C152" s="4">
        <v>7</v>
      </c>
      <c r="D152" s="4">
        <v>2</v>
      </c>
      <c r="E152" s="5" t="s">
        <v>190</v>
      </c>
      <c r="F152" s="6">
        <v>300</v>
      </c>
      <c r="G152" s="108">
        <v>407</v>
      </c>
    </row>
    <row r="153" spans="1:7" x14ac:dyDescent="0.25">
      <c r="A153" s="30" t="s">
        <v>42</v>
      </c>
      <c r="B153" s="4" t="s">
        <v>84</v>
      </c>
      <c r="C153" s="4">
        <v>7</v>
      </c>
      <c r="D153" s="4">
        <v>2</v>
      </c>
      <c r="E153" s="5" t="s">
        <v>190</v>
      </c>
      <c r="F153" s="6">
        <v>800</v>
      </c>
      <c r="G153" s="108">
        <v>366</v>
      </c>
    </row>
    <row r="154" spans="1:7" ht="24.75" x14ac:dyDescent="0.25">
      <c r="A154" s="30" t="s">
        <v>317</v>
      </c>
      <c r="B154" s="4" t="s">
        <v>84</v>
      </c>
      <c r="C154" s="4">
        <v>7</v>
      </c>
      <c r="D154" s="4">
        <v>2</v>
      </c>
      <c r="E154" s="5" t="s">
        <v>338</v>
      </c>
      <c r="F154" s="6">
        <v>200</v>
      </c>
      <c r="G154" s="108">
        <v>11804.857747474747</v>
      </c>
    </row>
    <row r="155" spans="1:7" ht="24.75" x14ac:dyDescent="0.25">
      <c r="A155" s="30" t="s">
        <v>254</v>
      </c>
      <c r="B155" s="4" t="s">
        <v>84</v>
      </c>
      <c r="C155" s="4">
        <v>7</v>
      </c>
      <c r="D155" s="4">
        <v>2</v>
      </c>
      <c r="E155" s="5" t="s">
        <v>339</v>
      </c>
      <c r="F155" s="6">
        <v>300</v>
      </c>
      <c r="G155" s="108">
        <v>1415.7045454545453</v>
      </c>
    </row>
    <row r="156" spans="1:7" ht="24" x14ac:dyDescent="0.25">
      <c r="A156" s="36" t="s">
        <v>43</v>
      </c>
      <c r="B156" s="4" t="s">
        <v>84</v>
      </c>
      <c r="C156" s="4">
        <v>7</v>
      </c>
      <c r="D156" s="4">
        <v>2</v>
      </c>
      <c r="E156" s="5" t="s">
        <v>336</v>
      </c>
      <c r="F156" s="6">
        <v>100</v>
      </c>
      <c r="G156" s="108">
        <v>205951</v>
      </c>
    </row>
    <row r="157" spans="1:7" ht="24" hidden="1" x14ac:dyDescent="0.25">
      <c r="A157" s="36" t="s">
        <v>43</v>
      </c>
      <c r="B157" s="4" t="s">
        <v>84</v>
      </c>
      <c r="C157" s="4">
        <v>7</v>
      </c>
      <c r="D157" s="4">
        <v>2</v>
      </c>
      <c r="E157" s="5">
        <v>1920206590</v>
      </c>
      <c r="F157" s="6">
        <v>200</v>
      </c>
      <c r="G157" s="108">
        <v>0</v>
      </c>
    </row>
    <row r="158" spans="1:7" x14ac:dyDescent="0.25">
      <c r="A158" s="200" t="s">
        <v>253</v>
      </c>
      <c r="B158" s="4" t="s">
        <v>84</v>
      </c>
      <c r="C158" s="4">
        <v>7</v>
      </c>
      <c r="D158" s="4">
        <v>2</v>
      </c>
      <c r="E158" s="5" t="s">
        <v>335</v>
      </c>
      <c r="F158" s="6">
        <v>100</v>
      </c>
      <c r="G158" s="108">
        <v>24529.68</v>
      </c>
    </row>
    <row r="159" spans="1:7" x14ac:dyDescent="0.25">
      <c r="A159" s="200" t="s">
        <v>316</v>
      </c>
      <c r="B159" s="4" t="s">
        <v>84</v>
      </c>
      <c r="C159" s="4">
        <v>7</v>
      </c>
      <c r="D159" s="4">
        <v>2</v>
      </c>
      <c r="E159" s="5" t="s">
        <v>337</v>
      </c>
      <c r="F159" s="6">
        <v>100</v>
      </c>
      <c r="G159" s="108">
        <v>276.56600000000003</v>
      </c>
    </row>
    <row r="160" spans="1:7" hidden="1" x14ac:dyDescent="0.25">
      <c r="A160" s="135" t="s">
        <v>198</v>
      </c>
      <c r="B160" s="4" t="s">
        <v>84</v>
      </c>
      <c r="C160" s="4">
        <v>7</v>
      </c>
      <c r="D160" s="4">
        <v>3</v>
      </c>
      <c r="E160" s="5" t="s">
        <v>201</v>
      </c>
      <c r="F160" s="6">
        <v>600</v>
      </c>
      <c r="G160" s="108">
        <v>0</v>
      </c>
    </row>
    <row r="161" spans="1:7" hidden="1" x14ac:dyDescent="0.25">
      <c r="A161" s="135" t="s">
        <v>198</v>
      </c>
      <c r="B161" s="4" t="s">
        <v>84</v>
      </c>
      <c r="C161" s="4">
        <v>7</v>
      </c>
      <c r="D161" s="4">
        <v>3</v>
      </c>
      <c r="E161" s="5" t="s">
        <v>201</v>
      </c>
      <c r="F161" s="6">
        <v>200</v>
      </c>
      <c r="G161" s="108">
        <v>0</v>
      </c>
    </row>
    <row r="162" spans="1:7" hidden="1" x14ac:dyDescent="0.25">
      <c r="A162" s="135" t="s">
        <v>198</v>
      </c>
      <c r="B162" s="4" t="s">
        <v>84</v>
      </c>
      <c r="C162" s="4">
        <v>7</v>
      </c>
      <c r="D162" s="4">
        <v>3</v>
      </c>
      <c r="E162" s="5" t="s">
        <v>201</v>
      </c>
      <c r="F162" s="6">
        <v>400</v>
      </c>
      <c r="G162" s="108">
        <v>0</v>
      </c>
    </row>
    <row r="163" spans="1:7" hidden="1" x14ac:dyDescent="0.25">
      <c r="A163" s="135" t="s">
        <v>198</v>
      </c>
      <c r="B163" s="4" t="s">
        <v>84</v>
      </c>
      <c r="C163" s="4">
        <v>7</v>
      </c>
      <c r="D163" s="4">
        <v>3</v>
      </c>
      <c r="E163" s="5" t="s">
        <v>201</v>
      </c>
      <c r="F163" s="6">
        <v>800</v>
      </c>
      <c r="G163" s="108">
        <v>0</v>
      </c>
    </row>
    <row r="164" spans="1:7" hidden="1" x14ac:dyDescent="0.25">
      <c r="A164" s="135" t="s">
        <v>199</v>
      </c>
      <c r="B164" s="4" t="s">
        <v>84</v>
      </c>
      <c r="C164" s="4">
        <v>7</v>
      </c>
      <c r="D164" s="4">
        <v>3</v>
      </c>
      <c r="E164" s="5" t="s">
        <v>202</v>
      </c>
      <c r="F164" s="6">
        <v>100</v>
      </c>
      <c r="G164" s="108">
        <v>0</v>
      </c>
    </row>
    <row r="165" spans="1:7" hidden="1" x14ac:dyDescent="0.25">
      <c r="A165" s="135" t="s">
        <v>199</v>
      </c>
      <c r="B165" s="4" t="s">
        <v>84</v>
      </c>
      <c r="C165" s="4">
        <v>7</v>
      </c>
      <c r="D165" s="4">
        <v>3</v>
      </c>
      <c r="E165" s="5" t="s">
        <v>202</v>
      </c>
      <c r="F165" s="6">
        <v>200</v>
      </c>
      <c r="G165" s="108">
        <v>0</v>
      </c>
    </row>
    <row r="166" spans="1:7" hidden="1" x14ac:dyDescent="0.25">
      <c r="A166" s="135" t="s">
        <v>199</v>
      </c>
      <c r="B166" s="4" t="s">
        <v>84</v>
      </c>
      <c r="C166" s="4">
        <v>7</v>
      </c>
      <c r="D166" s="4">
        <v>3</v>
      </c>
      <c r="E166" s="5" t="s">
        <v>202</v>
      </c>
      <c r="F166" s="6">
        <v>800</v>
      </c>
      <c r="G166" s="108">
        <v>0</v>
      </c>
    </row>
    <row r="167" spans="1:7" hidden="1" x14ac:dyDescent="0.25">
      <c r="A167" s="135" t="s">
        <v>200</v>
      </c>
      <c r="B167" s="4" t="s">
        <v>84</v>
      </c>
      <c r="C167" s="4">
        <v>7</v>
      </c>
      <c r="D167" s="4">
        <v>3</v>
      </c>
      <c r="E167" s="5" t="s">
        <v>203</v>
      </c>
      <c r="F167" s="6">
        <v>600</v>
      </c>
      <c r="G167" s="108">
        <v>0</v>
      </c>
    </row>
    <row r="168" spans="1:7" hidden="1" x14ac:dyDescent="0.25">
      <c r="A168" s="135" t="s">
        <v>200</v>
      </c>
      <c r="B168" s="4" t="s">
        <v>84</v>
      </c>
      <c r="C168" s="4">
        <v>7</v>
      </c>
      <c r="D168" s="4">
        <v>3</v>
      </c>
      <c r="E168" s="5" t="s">
        <v>203</v>
      </c>
      <c r="F168" s="6">
        <v>200</v>
      </c>
      <c r="G168" s="108">
        <v>0</v>
      </c>
    </row>
    <row r="169" spans="1:7" hidden="1" x14ac:dyDescent="0.25">
      <c r="A169" s="135" t="s">
        <v>200</v>
      </c>
      <c r="B169" s="4" t="s">
        <v>84</v>
      </c>
      <c r="C169" s="4">
        <v>7</v>
      </c>
      <c r="D169" s="4">
        <v>3</v>
      </c>
      <c r="E169" s="5" t="s">
        <v>203</v>
      </c>
      <c r="F169" s="6">
        <v>400</v>
      </c>
      <c r="G169" s="108">
        <v>0</v>
      </c>
    </row>
    <row r="170" spans="1:7" x14ac:dyDescent="0.25">
      <c r="A170" s="135" t="s">
        <v>346</v>
      </c>
      <c r="B170" s="4" t="s">
        <v>84</v>
      </c>
      <c r="C170" s="4">
        <v>7</v>
      </c>
      <c r="D170" s="4">
        <v>2</v>
      </c>
      <c r="E170" s="5" t="s">
        <v>351</v>
      </c>
      <c r="F170" s="6">
        <v>200</v>
      </c>
      <c r="G170" s="108">
        <v>319.51080000000002</v>
      </c>
    </row>
    <row r="171" spans="1:7" ht="24" hidden="1" x14ac:dyDescent="0.25">
      <c r="A171" s="37" t="s">
        <v>350</v>
      </c>
      <c r="B171" s="4" t="s">
        <v>84</v>
      </c>
      <c r="C171" s="13">
        <v>7</v>
      </c>
      <c r="D171" s="13">
        <v>2</v>
      </c>
      <c r="E171" s="5">
        <v>0</v>
      </c>
      <c r="F171" s="15">
        <v>200</v>
      </c>
      <c r="G171" s="108">
        <v>0</v>
      </c>
    </row>
    <row r="172" spans="1:7" hidden="1" x14ac:dyDescent="0.25">
      <c r="A172" s="287" t="s">
        <v>46</v>
      </c>
      <c r="B172" s="11" t="s">
        <v>84</v>
      </c>
      <c r="C172" s="185">
        <v>7</v>
      </c>
      <c r="D172" s="185">
        <v>7</v>
      </c>
      <c r="E172" s="9">
        <v>0</v>
      </c>
      <c r="F172" s="286">
        <v>0</v>
      </c>
      <c r="G172" s="155">
        <v>0</v>
      </c>
    </row>
    <row r="173" spans="1:7" hidden="1" x14ac:dyDescent="0.25">
      <c r="A173" s="37" t="s">
        <v>302</v>
      </c>
      <c r="B173" s="4" t="s">
        <v>84</v>
      </c>
      <c r="C173" s="13">
        <v>7</v>
      </c>
      <c r="D173" s="13">
        <v>7</v>
      </c>
      <c r="E173" s="5"/>
      <c r="F173" s="15">
        <v>200</v>
      </c>
      <c r="G173" s="155">
        <v>0</v>
      </c>
    </row>
    <row r="174" spans="1:7" ht="15.75" thickBot="1" x14ac:dyDescent="0.3">
      <c r="A174" s="32" t="s">
        <v>48</v>
      </c>
      <c r="B174" s="19" t="s">
        <v>84</v>
      </c>
      <c r="C174" s="11">
        <v>7</v>
      </c>
      <c r="D174" s="11">
        <v>9</v>
      </c>
      <c r="E174" s="153" t="s">
        <v>179</v>
      </c>
      <c r="F174" s="12">
        <v>0</v>
      </c>
      <c r="G174" s="109">
        <v>8142.12</v>
      </c>
    </row>
    <row r="175" spans="1:7" x14ac:dyDescent="0.25">
      <c r="A175" s="30" t="s">
        <v>11</v>
      </c>
      <c r="B175" s="4" t="s">
        <v>84</v>
      </c>
      <c r="C175" s="4">
        <v>7</v>
      </c>
      <c r="D175" s="4">
        <v>9</v>
      </c>
      <c r="E175" s="5" t="s">
        <v>184</v>
      </c>
      <c r="F175" s="6">
        <v>100</v>
      </c>
      <c r="G175" s="108">
        <v>2707</v>
      </c>
    </row>
    <row r="176" spans="1:7" x14ac:dyDescent="0.25">
      <c r="A176" s="30" t="s">
        <v>11</v>
      </c>
      <c r="B176" s="4" t="s">
        <v>84</v>
      </c>
      <c r="C176" s="4">
        <v>7</v>
      </c>
      <c r="D176" s="4">
        <v>9</v>
      </c>
      <c r="E176" s="5" t="s">
        <v>184</v>
      </c>
      <c r="F176" s="6">
        <v>200</v>
      </c>
      <c r="G176" s="108">
        <v>320</v>
      </c>
    </row>
    <row r="177" spans="1:7" x14ac:dyDescent="0.25">
      <c r="A177" s="38" t="s">
        <v>205</v>
      </c>
      <c r="B177" s="4" t="s">
        <v>84</v>
      </c>
      <c r="C177" s="4">
        <v>7</v>
      </c>
      <c r="D177" s="4">
        <v>9</v>
      </c>
      <c r="E177" s="5" t="s">
        <v>204</v>
      </c>
      <c r="F177" s="6">
        <v>100</v>
      </c>
      <c r="G177" s="108">
        <v>4522</v>
      </c>
    </row>
    <row r="178" spans="1:7" x14ac:dyDescent="0.25">
      <c r="A178" s="38" t="s">
        <v>205</v>
      </c>
      <c r="B178" s="4" t="s">
        <v>84</v>
      </c>
      <c r="C178" s="4">
        <v>7</v>
      </c>
      <c r="D178" s="4">
        <v>9</v>
      </c>
      <c r="E178" s="5" t="s">
        <v>204</v>
      </c>
      <c r="F178" s="6">
        <v>200</v>
      </c>
      <c r="G178" s="108">
        <v>200</v>
      </c>
    </row>
    <row r="179" spans="1:7" x14ac:dyDescent="0.25">
      <c r="A179" s="38" t="s">
        <v>205</v>
      </c>
      <c r="B179" s="4" t="s">
        <v>84</v>
      </c>
      <c r="C179" s="4">
        <v>7</v>
      </c>
      <c r="D179" s="4">
        <v>9</v>
      </c>
      <c r="E179" s="5" t="s">
        <v>204</v>
      </c>
      <c r="F179" s="6">
        <v>800</v>
      </c>
      <c r="G179" s="108">
        <v>15</v>
      </c>
    </row>
    <row r="180" spans="1:7" x14ac:dyDescent="0.25">
      <c r="A180" s="37" t="s">
        <v>31</v>
      </c>
      <c r="B180" s="4" t="s">
        <v>84</v>
      </c>
      <c r="C180" s="13">
        <v>7</v>
      </c>
      <c r="D180" s="13">
        <v>9</v>
      </c>
      <c r="E180" s="5" t="s">
        <v>192</v>
      </c>
      <c r="F180" s="15">
        <v>200</v>
      </c>
      <c r="G180" s="108">
        <v>300</v>
      </c>
    </row>
    <row r="181" spans="1:7" x14ac:dyDescent="0.25">
      <c r="A181" s="296" t="s">
        <v>355</v>
      </c>
      <c r="B181" s="4">
        <v>75</v>
      </c>
      <c r="C181" s="13">
        <v>7</v>
      </c>
      <c r="D181" s="13">
        <v>9</v>
      </c>
      <c r="E181" s="5" t="s">
        <v>356</v>
      </c>
      <c r="F181" s="15">
        <v>100</v>
      </c>
      <c r="G181" s="108">
        <v>78.12</v>
      </c>
    </row>
    <row r="182" spans="1:7" x14ac:dyDescent="0.25">
      <c r="A182" s="80" t="s">
        <v>69</v>
      </c>
      <c r="B182" s="11" t="s">
        <v>84</v>
      </c>
      <c r="C182" s="7">
        <v>10</v>
      </c>
      <c r="D182" s="7">
        <v>4</v>
      </c>
      <c r="E182" s="44">
        <v>0</v>
      </c>
      <c r="F182" s="45">
        <v>0</v>
      </c>
      <c r="G182" s="117">
        <v>597.45100000000002</v>
      </c>
    </row>
    <row r="183" spans="1:7" ht="36" hidden="1" x14ac:dyDescent="0.25">
      <c r="A183" s="65" t="s">
        <v>70</v>
      </c>
      <c r="B183" s="24" t="s">
        <v>84</v>
      </c>
      <c r="C183" s="24">
        <v>10</v>
      </c>
      <c r="D183" s="24">
        <v>4</v>
      </c>
      <c r="E183" s="66">
        <v>5200000</v>
      </c>
      <c r="F183" s="67">
        <v>300</v>
      </c>
      <c r="G183" s="108">
        <v>0</v>
      </c>
    </row>
    <row r="184" spans="1:7" ht="48" x14ac:dyDescent="0.25">
      <c r="A184" s="65" t="s">
        <v>173</v>
      </c>
      <c r="B184" s="24" t="s">
        <v>84</v>
      </c>
      <c r="C184" s="24">
        <v>10</v>
      </c>
      <c r="D184" s="24">
        <v>4</v>
      </c>
      <c r="E184" s="61">
        <v>2240271540</v>
      </c>
      <c r="F184" s="67">
        <v>300</v>
      </c>
      <c r="G184" s="108">
        <v>597.45100000000002</v>
      </c>
    </row>
    <row r="185" spans="1:7" hidden="1" x14ac:dyDescent="0.25">
      <c r="A185" s="87" t="s">
        <v>71</v>
      </c>
      <c r="B185" s="62" t="s">
        <v>84</v>
      </c>
      <c r="C185" s="62">
        <v>10</v>
      </c>
      <c r="D185" s="62">
        <v>4</v>
      </c>
      <c r="E185" s="159">
        <v>2240281520</v>
      </c>
      <c r="F185" s="89">
        <v>300</v>
      </c>
      <c r="G185" s="108">
        <v>0</v>
      </c>
    </row>
    <row r="186" spans="1:7" hidden="1" x14ac:dyDescent="0.25">
      <c r="A186" s="87" t="s">
        <v>71</v>
      </c>
      <c r="B186" s="62" t="s">
        <v>84</v>
      </c>
      <c r="C186" s="62">
        <v>10</v>
      </c>
      <c r="D186" s="62">
        <v>4</v>
      </c>
      <c r="E186" s="159">
        <v>2240281530</v>
      </c>
      <c r="F186" s="89">
        <v>300</v>
      </c>
      <c r="G186" s="108">
        <v>0</v>
      </c>
    </row>
    <row r="187" spans="1:7" x14ac:dyDescent="0.25">
      <c r="A187" s="136" t="s">
        <v>198</v>
      </c>
      <c r="B187" s="280" t="s">
        <v>84</v>
      </c>
      <c r="C187" s="280">
        <v>11</v>
      </c>
      <c r="D187" s="280">
        <v>3</v>
      </c>
      <c r="E187" s="281">
        <v>0</v>
      </c>
      <c r="F187" s="282">
        <v>0</v>
      </c>
      <c r="G187" s="112">
        <v>8842</v>
      </c>
    </row>
    <row r="188" spans="1:7" ht="23.25" x14ac:dyDescent="0.25">
      <c r="A188" s="135" t="s">
        <v>198</v>
      </c>
      <c r="B188" s="62" t="s">
        <v>84</v>
      </c>
      <c r="C188" s="62">
        <v>11</v>
      </c>
      <c r="D188" s="62">
        <v>3</v>
      </c>
      <c r="E188" s="88" t="s">
        <v>201</v>
      </c>
      <c r="F188" s="89">
        <v>100</v>
      </c>
      <c r="G188" s="108">
        <v>8442</v>
      </c>
    </row>
    <row r="189" spans="1:7" ht="23.25" x14ac:dyDescent="0.25">
      <c r="A189" s="135" t="s">
        <v>198</v>
      </c>
      <c r="B189" s="62" t="s">
        <v>84</v>
      </c>
      <c r="C189" s="62">
        <v>11</v>
      </c>
      <c r="D189" s="62">
        <v>3</v>
      </c>
      <c r="E189" s="88" t="s">
        <v>201</v>
      </c>
      <c r="F189" s="89">
        <v>200</v>
      </c>
      <c r="G189" s="108">
        <v>400</v>
      </c>
    </row>
    <row r="190" spans="1:7" ht="23.25" hidden="1" x14ac:dyDescent="0.25">
      <c r="A190" s="135" t="s">
        <v>198</v>
      </c>
      <c r="B190" s="62" t="s">
        <v>84</v>
      </c>
      <c r="C190" s="62">
        <v>11</v>
      </c>
      <c r="D190" s="62">
        <v>3</v>
      </c>
      <c r="E190" s="88" t="s">
        <v>201</v>
      </c>
      <c r="F190" s="89">
        <v>800</v>
      </c>
      <c r="G190" s="108">
        <v>0</v>
      </c>
    </row>
    <row r="191" spans="1:7" ht="15.75" thickBot="1" x14ac:dyDescent="0.3">
      <c r="A191" s="85" t="s">
        <v>85</v>
      </c>
      <c r="B191" s="86" t="s">
        <v>86</v>
      </c>
      <c r="C191" s="64"/>
      <c r="D191" s="64"/>
      <c r="E191" s="64"/>
      <c r="F191" s="64"/>
      <c r="G191" s="77">
        <v>34564</v>
      </c>
    </row>
    <row r="192" spans="1:7" ht="15.75" hidden="1" thickBot="1" x14ac:dyDescent="0.3">
      <c r="A192" s="136" t="s">
        <v>27</v>
      </c>
      <c r="B192" s="11" t="s">
        <v>86</v>
      </c>
      <c r="C192" s="11">
        <v>4</v>
      </c>
      <c r="D192" s="11">
        <v>0</v>
      </c>
      <c r="E192" s="152" t="s">
        <v>179</v>
      </c>
      <c r="F192" s="12">
        <v>0</v>
      </c>
      <c r="G192" s="106">
        <v>0</v>
      </c>
    </row>
    <row r="193" spans="1:7" ht="15.75" hidden="1" thickBot="1" x14ac:dyDescent="0.3">
      <c r="A193" s="136" t="s">
        <v>182</v>
      </c>
      <c r="B193" s="4" t="s">
        <v>86</v>
      </c>
      <c r="C193" s="11">
        <v>4</v>
      </c>
      <c r="D193" s="11">
        <v>12</v>
      </c>
      <c r="E193" s="152" t="s">
        <v>179</v>
      </c>
      <c r="F193" s="12">
        <v>0</v>
      </c>
      <c r="G193" s="106">
        <v>0</v>
      </c>
    </row>
    <row r="194" spans="1:7" ht="15.75" hidden="1" thickBot="1" x14ac:dyDescent="0.3">
      <c r="A194" s="135" t="s">
        <v>263</v>
      </c>
      <c r="B194" s="4" t="s">
        <v>86</v>
      </c>
      <c r="C194" s="4">
        <v>4</v>
      </c>
      <c r="D194" s="4">
        <v>12</v>
      </c>
      <c r="E194" s="5" t="s">
        <v>264</v>
      </c>
      <c r="F194" s="6">
        <v>200</v>
      </c>
      <c r="G194" s="251">
        <v>0</v>
      </c>
    </row>
    <row r="195" spans="1:7" ht="15.75" thickBot="1" x14ac:dyDescent="0.3">
      <c r="A195" s="29" t="s">
        <v>38</v>
      </c>
      <c r="B195" s="11" t="s">
        <v>86</v>
      </c>
      <c r="C195" s="1">
        <v>7</v>
      </c>
      <c r="D195" s="1">
        <v>0</v>
      </c>
      <c r="E195" s="43" t="s">
        <v>179</v>
      </c>
      <c r="F195" s="3">
        <v>0</v>
      </c>
      <c r="G195" s="106">
        <v>7045.8329999999996</v>
      </c>
    </row>
    <row r="196" spans="1:7" ht="15.75" thickBot="1" x14ac:dyDescent="0.3">
      <c r="A196" s="32" t="s">
        <v>41</v>
      </c>
      <c r="B196" s="11" t="s">
        <v>86</v>
      </c>
      <c r="C196" s="11">
        <v>7</v>
      </c>
      <c r="D196" s="11">
        <v>2</v>
      </c>
      <c r="E196" s="43" t="s">
        <v>179</v>
      </c>
      <c r="F196" s="12">
        <v>0</v>
      </c>
      <c r="G196" s="111">
        <v>6499.8329999999996</v>
      </c>
    </row>
    <row r="197" spans="1:7" x14ac:dyDescent="0.25">
      <c r="A197" s="5" t="s">
        <v>199</v>
      </c>
      <c r="B197" s="4" t="s">
        <v>86</v>
      </c>
      <c r="C197" s="4">
        <v>7</v>
      </c>
      <c r="D197" s="4">
        <v>2</v>
      </c>
      <c r="E197" s="5" t="s">
        <v>202</v>
      </c>
      <c r="F197" s="6">
        <v>100</v>
      </c>
      <c r="G197" s="108">
        <v>6364.8329999999996</v>
      </c>
    </row>
    <row r="198" spans="1:7" x14ac:dyDescent="0.25">
      <c r="A198" s="5" t="s">
        <v>199</v>
      </c>
      <c r="B198" s="4" t="s">
        <v>86</v>
      </c>
      <c r="C198" s="4">
        <v>7</v>
      </c>
      <c r="D198" s="4">
        <v>2</v>
      </c>
      <c r="E198" s="5" t="s">
        <v>202</v>
      </c>
      <c r="F198" s="6">
        <v>200</v>
      </c>
      <c r="G198" s="284">
        <v>135</v>
      </c>
    </row>
    <row r="199" spans="1:7" hidden="1" x14ac:dyDescent="0.25">
      <c r="A199" s="5" t="s">
        <v>199</v>
      </c>
      <c r="B199" s="4" t="s">
        <v>86</v>
      </c>
      <c r="C199" s="4">
        <v>7</v>
      </c>
      <c r="D199" s="4">
        <v>2</v>
      </c>
      <c r="E199" s="5" t="s">
        <v>202</v>
      </c>
      <c r="F199" s="54">
        <v>300</v>
      </c>
      <c r="G199" s="194">
        <v>0</v>
      </c>
    </row>
    <row r="200" spans="1:7" x14ac:dyDescent="0.25">
      <c r="A200" s="288" t="s">
        <v>46</v>
      </c>
      <c r="B200" s="11" t="s">
        <v>86</v>
      </c>
      <c r="C200" s="11">
        <v>7</v>
      </c>
      <c r="D200" s="11">
        <v>7</v>
      </c>
      <c r="E200" s="9" t="s">
        <v>191</v>
      </c>
      <c r="F200" s="12">
        <v>0</v>
      </c>
      <c r="G200" s="126">
        <v>546</v>
      </c>
    </row>
    <row r="201" spans="1:7" hidden="1" x14ac:dyDescent="0.25">
      <c r="A201" s="283" t="s">
        <v>318</v>
      </c>
      <c r="B201" s="4" t="s">
        <v>86</v>
      </c>
      <c r="C201" s="4">
        <v>7</v>
      </c>
      <c r="D201" s="4">
        <v>7</v>
      </c>
      <c r="E201" s="5" t="s">
        <v>191</v>
      </c>
      <c r="F201" s="6">
        <v>100</v>
      </c>
      <c r="G201" s="194">
        <v>0</v>
      </c>
    </row>
    <row r="202" spans="1:7" ht="15.75" thickBot="1" x14ac:dyDescent="0.3">
      <c r="A202" s="283" t="s">
        <v>314</v>
      </c>
      <c r="B202" s="4" t="s">
        <v>86</v>
      </c>
      <c r="C202" s="4">
        <v>7</v>
      </c>
      <c r="D202" s="4">
        <v>7</v>
      </c>
      <c r="E202" s="5" t="s">
        <v>191</v>
      </c>
      <c r="F202" s="6">
        <v>100</v>
      </c>
      <c r="G202" s="142">
        <v>546</v>
      </c>
    </row>
    <row r="203" spans="1:7" ht="15.75" thickBot="1" x14ac:dyDescent="0.3">
      <c r="A203" s="29" t="s">
        <v>122</v>
      </c>
      <c r="B203" s="1" t="s">
        <v>86</v>
      </c>
      <c r="C203" s="1">
        <v>8</v>
      </c>
      <c r="D203" s="1">
        <v>0</v>
      </c>
      <c r="E203" s="43" t="s">
        <v>179</v>
      </c>
      <c r="F203" s="3">
        <v>0</v>
      </c>
      <c r="G203" s="106">
        <v>10889.167000000001</v>
      </c>
    </row>
    <row r="204" spans="1:7" ht="15.75" thickBot="1" x14ac:dyDescent="0.3">
      <c r="A204" s="34" t="s">
        <v>50</v>
      </c>
      <c r="B204" s="4" t="s">
        <v>86</v>
      </c>
      <c r="C204" s="19">
        <v>8</v>
      </c>
      <c r="D204" s="19">
        <v>1</v>
      </c>
      <c r="E204" s="43" t="s">
        <v>179</v>
      </c>
      <c r="F204" s="21">
        <v>0</v>
      </c>
      <c r="G204" s="112">
        <v>10889.167000000001</v>
      </c>
    </row>
    <row r="205" spans="1:7" x14ac:dyDescent="0.25">
      <c r="A205" s="30" t="s">
        <v>51</v>
      </c>
      <c r="B205" s="4" t="s">
        <v>86</v>
      </c>
      <c r="C205" s="4">
        <v>8</v>
      </c>
      <c r="D205" s="4">
        <v>1</v>
      </c>
      <c r="E205" s="5" t="s">
        <v>193</v>
      </c>
      <c r="F205" s="6">
        <v>100</v>
      </c>
      <c r="G205" s="108">
        <v>5075.1670000000004</v>
      </c>
    </row>
    <row r="206" spans="1:7" x14ac:dyDescent="0.25">
      <c r="A206" s="30" t="s">
        <v>51</v>
      </c>
      <c r="B206" s="4" t="s">
        <v>86</v>
      </c>
      <c r="C206" s="4">
        <v>8</v>
      </c>
      <c r="D206" s="4">
        <v>1</v>
      </c>
      <c r="E206" s="5" t="s">
        <v>193</v>
      </c>
      <c r="F206" s="6">
        <v>200</v>
      </c>
      <c r="G206" s="108">
        <v>871</v>
      </c>
    </row>
    <row r="207" spans="1:7" hidden="1" x14ac:dyDescent="0.25">
      <c r="A207" s="30" t="s">
        <v>51</v>
      </c>
      <c r="B207" s="4" t="s">
        <v>86</v>
      </c>
      <c r="C207" s="4">
        <v>8</v>
      </c>
      <c r="D207" s="4">
        <v>1</v>
      </c>
      <c r="E207" s="5" t="s">
        <v>193</v>
      </c>
      <c r="F207" s="6">
        <v>800</v>
      </c>
      <c r="G207" s="108">
        <v>0</v>
      </c>
    </row>
    <row r="208" spans="1:7" x14ac:dyDescent="0.25">
      <c r="A208" s="30" t="s">
        <v>52</v>
      </c>
      <c r="B208" s="4" t="s">
        <v>86</v>
      </c>
      <c r="C208" s="4">
        <v>8</v>
      </c>
      <c r="D208" s="4">
        <v>1</v>
      </c>
      <c r="E208" s="5" t="s">
        <v>194</v>
      </c>
      <c r="F208" s="6">
        <v>100</v>
      </c>
      <c r="G208" s="108">
        <v>4913</v>
      </c>
    </row>
    <row r="209" spans="1:7" ht="15.75" thickBot="1" x14ac:dyDescent="0.3">
      <c r="A209" s="30" t="s">
        <v>52</v>
      </c>
      <c r="B209" s="4" t="s">
        <v>86</v>
      </c>
      <c r="C209" s="4">
        <v>8</v>
      </c>
      <c r="D209" s="4">
        <v>1</v>
      </c>
      <c r="E209" s="5" t="s">
        <v>194</v>
      </c>
      <c r="F209" s="6">
        <v>200</v>
      </c>
      <c r="G209" s="108">
        <v>30</v>
      </c>
    </row>
    <row r="210" spans="1:7" ht="15.75" hidden="1" thickBot="1" x14ac:dyDescent="0.3">
      <c r="A210" s="211" t="s">
        <v>315</v>
      </c>
      <c r="B210" s="4" t="s">
        <v>86</v>
      </c>
      <c r="C210" s="4">
        <v>8</v>
      </c>
      <c r="D210" s="4">
        <v>1</v>
      </c>
      <c r="E210" s="5" t="s">
        <v>342</v>
      </c>
      <c r="F210" s="6">
        <v>200</v>
      </c>
      <c r="G210" s="108">
        <v>0</v>
      </c>
    </row>
    <row r="211" spans="1:7" ht="15.75" hidden="1" thickBot="1" x14ac:dyDescent="0.3">
      <c r="A211" s="136" t="s">
        <v>275</v>
      </c>
      <c r="B211" s="11" t="s">
        <v>86</v>
      </c>
      <c r="C211" s="11">
        <v>8</v>
      </c>
      <c r="D211" s="11">
        <v>1</v>
      </c>
      <c r="E211" s="152" t="s">
        <v>276</v>
      </c>
      <c r="F211" s="12">
        <v>200</v>
      </c>
      <c r="G211" s="112">
        <v>0</v>
      </c>
    </row>
    <row r="212" spans="1:7" ht="15.75" hidden="1" thickBot="1" x14ac:dyDescent="0.3">
      <c r="A212" s="32" t="s">
        <v>123</v>
      </c>
      <c r="B212" s="11" t="s">
        <v>86</v>
      </c>
      <c r="C212" s="11">
        <v>8</v>
      </c>
      <c r="D212" s="11">
        <v>4</v>
      </c>
      <c r="E212" s="43" t="s">
        <v>179</v>
      </c>
      <c r="F212" s="12">
        <v>0</v>
      </c>
      <c r="G212" s="112">
        <v>0</v>
      </c>
    </row>
    <row r="213" spans="1:7" ht="15.75" hidden="1" thickBot="1" x14ac:dyDescent="0.3">
      <c r="A213" s="30" t="s">
        <v>11</v>
      </c>
      <c r="B213" s="4" t="s">
        <v>86</v>
      </c>
      <c r="C213" s="4">
        <v>8</v>
      </c>
      <c r="D213" s="4">
        <v>4</v>
      </c>
      <c r="E213" s="5" t="s">
        <v>184</v>
      </c>
      <c r="F213" s="6">
        <v>100</v>
      </c>
      <c r="G213" s="108">
        <v>0</v>
      </c>
    </row>
    <row r="214" spans="1:7" ht="15.75" hidden="1" thickBot="1" x14ac:dyDescent="0.3">
      <c r="A214" s="30" t="s">
        <v>11</v>
      </c>
      <c r="B214" s="4" t="s">
        <v>166</v>
      </c>
      <c r="C214" s="4">
        <v>8</v>
      </c>
      <c r="D214" s="4">
        <v>4</v>
      </c>
      <c r="E214" s="5" t="s">
        <v>184</v>
      </c>
      <c r="F214" s="6">
        <v>200</v>
      </c>
      <c r="G214" s="108">
        <v>0</v>
      </c>
    </row>
    <row r="215" spans="1:7" ht="15.75" thickBot="1" x14ac:dyDescent="0.3">
      <c r="A215" s="29" t="s">
        <v>122</v>
      </c>
      <c r="B215" s="11" t="s">
        <v>86</v>
      </c>
      <c r="C215" s="1">
        <v>8</v>
      </c>
      <c r="D215" s="1">
        <v>0</v>
      </c>
      <c r="E215" s="43" t="s">
        <v>179</v>
      </c>
      <c r="F215" s="3">
        <v>0</v>
      </c>
      <c r="G215" s="106">
        <v>15353</v>
      </c>
    </row>
    <row r="216" spans="1:7" ht="15.75" thickBot="1" x14ac:dyDescent="0.3">
      <c r="A216" s="34" t="s">
        <v>50</v>
      </c>
      <c r="B216" s="11" t="s">
        <v>86</v>
      </c>
      <c r="C216" s="19">
        <v>8</v>
      </c>
      <c r="D216" s="19">
        <v>1</v>
      </c>
      <c r="E216" s="43" t="s">
        <v>179</v>
      </c>
      <c r="F216" s="21">
        <v>0</v>
      </c>
      <c r="G216" s="109">
        <v>15353</v>
      </c>
    </row>
    <row r="217" spans="1:7" ht="24.75" x14ac:dyDescent="0.25">
      <c r="A217" s="30" t="s">
        <v>53</v>
      </c>
      <c r="B217" s="13" t="s">
        <v>86</v>
      </c>
      <c r="C217" s="4">
        <v>8</v>
      </c>
      <c r="D217" s="4">
        <v>1</v>
      </c>
      <c r="E217" s="5" t="s">
        <v>195</v>
      </c>
      <c r="F217" s="6">
        <v>100</v>
      </c>
      <c r="G217" s="129">
        <v>13406</v>
      </c>
    </row>
    <row r="218" spans="1:7" ht="24.75" x14ac:dyDescent="0.25">
      <c r="A218" s="30" t="s">
        <v>53</v>
      </c>
      <c r="B218" s="13" t="s">
        <v>86</v>
      </c>
      <c r="C218" s="4">
        <v>8</v>
      </c>
      <c r="D218" s="4">
        <v>1</v>
      </c>
      <c r="E218" s="5" t="s">
        <v>195</v>
      </c>
      <c r="F218" s="6">
        <v>200</v>
      </c>
      <c r="G218" s="129">
        <v>1913</v>
      </c>
    </row>
    <row r="219" spans="1:7" ht="24.75" x14ac:dyDescent="0.25">
      <c r="A219" s="33" t="s">
        <v>53</v>
      </c>
      <c r="B219" s="13" t="s">
        <v>86</v>
      </c>
      <c r="C219" s="13">
        <v>8</v>
      </c>
      <c r="D219" s="13">
        <v>1</v>
      </c>
      <c r="E219" s="14" t="s">
        <v>195</v>
      </c>
      <c r="F219" s="15">
        <v>800</v>
      </c>
      <c r="G219" s="127">
        <v>34</v>
      </c>
    </row>
    <row r="220" spans="1:7" x14ac:dyDescent="0.25">
      <c r="A220" s="177" t="s">
        <v>126</v>
      </c>
      <c r="B220" s="185" t="s">
        <v>86</v>
      </c>
      <c r="C220" s="11">
        <v>11</v>
      </c>
      <c r="D220" s="11">
        <v>1</v>
      </c>
      <c r="E220" s="9">
        <v>0</v>
      </c>
      <c r="F220" s="12">
        <v>0</v>
      </c>
      <c r="G220" s="250">
        <v>1276</v>
      </c>
    </row>
    <row r="221" spans="1:7" x14ac:dyDescent="0.25">
      <c r="A221" s="177" t="s">
        <v>127</v>
      </c>
      <c r="B221" s="13" t="s">
        <v>86</v>
      </c>
      <c r="C221" s="24">
        <v>11</v>
      </c>
      <c r="D221" s="24">
        <v>1</v>
      </c>
      <c r="E221" s="66" t="s">
        <v>196</v>
      </c>
      <c r="F221" s="67">
        <v>0</v>
      </c>
      <c r="G221" s="249">
        <v>1276</v>
      </c>
    </row>
    <row r="222" spans="1:7" x14ac:dyDescent="0.25">
      <c r="A222" s="275" t="s">
        <v>313</v>
      </c>
      <c r="B222" s="13" t="s">
        <v>86</v>
      </c>
      <c r="C222" s="24">
        <v>11</v>
      </c>
      <c r="D222" s="24">
        <v>1</v>
      </c>
      <c r="E222" s="66" t="s">
        <v>196</v>
      </c>
      <c r="F222" s="67">
        <v>100</v>
      </c>
      <c r="G222" s="249">
        <v>546</v>
      </c>
    </row>
    <row r="223" spans="1:7" ht="24" x14ac:dyDescent="0.25">
      <c r="A223" s="65" t="s">
        <v>128</v>
      </c>
      <c r="B223" s="13" t="s">
        <v>86</v>
      </c>
      <c r="C223" s="24">
        <v>11</v>
      </c>
      <c r="D223" s="24">
        <v>1</v>
      </c>
      <c r="E223" s="66" t="s">
        <v>196</v>
      </c>
      <c r="F223" s="67">
        <v>200</v>
      </c>
      <c r="G223" s="249">
        <v>730</v>
      </c>
    </row>
    <row r="224" spans="1:7" hidden="1" x14ac:dyDescent="0.25"/>
    <row r="225" spans="1:7" ht="15.75" x14ac:dyDescent="0.25">
      <c r="A225" s="114" t="s">
        <v>139</v>
      </c>
      <c r="B225" s="115"/>
      <c r="C225" s="114"/>
      <c r="D225" s="114"/>
      <c r="E225" s="114"/>
      <c r="F225" s="114"/>
      <c r="G225" s="116">
        <v>670185.58764292928</v>
      </c>
    </row>
    <row r="227" spans="1:7" x14ac:dyDescent="0.25">
      <c r="G227" s="138">
        <f>G225-пр3!F9</f>
        <v>0</v>
      </c>
    </row>
    <row r="228" spans="1:7" x14ac:dyDescent="0.25">
      <c r="G228" s="138"/>
    </row>
  </sheetData>
  <autoFilter ref="A8:G225">
    <filterColumn colId="6">
      <filters>
        <filter val="100,0"/>
        <filter val="10889,2"/>
        <filter val="11804,9"/>
        <filter val="11872,6"/>
        <filter val="1220,0"/>
        <filter val="12250,0"/>
        <filter val="1276,0"/>
        <filter val="13406,0"/>
        <filter val="135,0"/>
        <filter val="1415,7"/>
        <filter val="1420,0"/>
        <filter val="15,0"/>
        <filter val="150,0"/>
        <filter val="152740,1"/>
        <filter val="15316,0"/>
        <filter val="15353,0"/>
        <filter val="1800,0"/>
        <filter val="1825,0"/>
        <filter val="19,3"/>
        <filter val="19007,0"/>
        <filter val="1913,0"/>
        <filter val="19419,8"/>
        <filter val="19724,1"/>
        <filter val="1975,0"/>
        <filter val="20,0"/>
        <filter val="200,0"/>
        <filter val="20215,0"/>
        <filter val="2027,4"/>
        <filter val="2045,5"/>
        <filter val="205951,0"/>
        <filter val="20841,8"/>
        <filter val="22394,8"/>
        <filter val="226,0"/>
        <filter val="22834,8"/>
        <filter val="2340,4"/>
        <filter val="2450,0"/>
        <filter val="24529,7"/>
        <filter val="268895,5"/>
        <filter val="269,0"/>
        <filter val="2707,0"/>
        <filter val="27342,9"/>
        <filter val="276,6"/>
        <filter val="2975,0"/>
        <filter val="3,9"/>
        <filter val="30,0"/>
        <filter val="300,0"/>
        <filter val="3000,0"/>
        <filter val="3005,8"/>
        <filter val="3095,0"/>
        <filter val="310,0"/>
        <filter val="314,4"/>
        <filter val="319,5"/>
        <filter val="320,0"/>
        <filter val="3333,0"/>
        <filter val="3387,5"/>
        <filter val="34,0"/>
        <filter val="34564,0"/>
        <filter val="366,0"/>
        <filter val="370,4"/>
        <filter val="3932,0"/>
        <filter val="39583,0"/>
        <filter val="396,3"/>
        <filter val="400,0"/>
        <filter val="407,0"/>
        <filter val="429777,7"/>
        <filter val="439217,1"/>
        <filter val="440,0"/>
        <filter val="4458,5"/>
        <filter val="45,0"/>
        <filter val="4522,0"/>
        <filter val="4913,0"/>
        <filter val="4949,0"/>
        <filter val="50550,1"/>
        <filter val="5075,2"/>
        <filter val="5380,7"/>
        <filter val="546,0"/>
        <filter val="5545,0"/>
        <filter val="5668,0"/>
        <filter val="5758,0"/>
        <filter val="5925,5"/>
        <filter val="596,0"/>
        <filter val="597,5"/>
        <filter val="6038,4"/>
        <filter val="6057,7"/>
        <filter val="61,9"/>
        <filter val="620,3"/>
        <filter val="6364,8"/>
        <filter val="6499,8"/>
        <filter val="670185,6"/>
        <filter val="6950,0"/>
        <filter val="7045,8"/>
        <filter val="7053,4"/>
        <filter val="730,0"/>
        <filter val="7776,0"/>
        <filter val="78,1"/>
        <filter val="806,0"/>
        <filter val="8142,1"/>
        <filter val="826,0"/>
        <filter val="8342,4"/>
        <filter val="8442,0"/>
        <filter val="845,5"/>
        <filter val="8509,2"/>
        <filter val="85742,0"/>
        <filter val="871,0"/>
        <filter val="88413,9"/>
        <filter val="8842,0"/>
        <filter val="8925,5"/>
        <filter val="8970,5"/>
        <filter val="922,2"/>
        <filter val="93033,0"/>
      </filters>
    </filterColumn>
  </autoFilter>
  <mergeCells count="2">
    <mergeCell ref="A5:G5"/>
    <mergeCell ref="A6:G6"/>
  </mergeCells>
  <pageMargins left="0.70866141732283472" right="0.15748031496062992" top="0.43307086614173229" bottom="0.23622047244094491" header="0.15748031496062992" footer="0.15748031496062992"/>
  <pageSetup paperSize="9" scale="97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opLeftCell="A4" workbookViewId="0">
      <selection activeCell="C8" sqref="C8:D15"/>
    </sheetView>
  </sheetViews>
  <sheetFormatPr defaultRowHeight="15" x14ac:dyDescent="0.25"/>
  <cols>
    <col min="1" max="1" width="23.85546875" style="96" customWidth="1"/>
    <col min="2" max="2" width="49.7109375" style="96" customWidth="1"/>
    <col min="3" max="4" width="11.42578125" style="96" customWidth="1"/>
    <col min="5" max="6" width="9.140625" style="96"/>
  </cols>
  <sheetData>
    <row r="1" spans="1:4" x14ac:dyDescent="0.25">
      <c r="D1" s="90" t="s">
        <v>212</v>
      </c>
    </row>
    <row r="2" spans="1:4" x14ac:dyDescent="0.25">
      <c r="D2" s="90" t="s">
        <v>77</v>
      </c>
    </row>
    <row r="3" spans="1:4" x14ac:dyDescent="0.25">
      <c r="B3" s="120"/>
      <c r="D3" s="90" t="s">
        <v>78</v>
      </c>
    </row>
    <row r="4" spans="1:4" x14ac:dyDescent="0.25">
      <c r="B4" s="120"/>
      <c r="D4" s="90"/>
    </row>
    <row r="5" spans="1:4" ht="42.75" customHeight="1" x14ac:dyDescent="0.25">
      <c r="A5" s="340" t="s">
        <v>323</v>
      </c>
      <c r="B5" s="340"/>
      <c r="C5" s="340"/>
      <c r="D5" s="340"/>
    </row>
    <row r="6" spans="1:4" ht="7.5" customHeight="1" x14ac:dyDescent="0.25"/>
    <row r="7" spans="1:4" ht="131.25" customHeight="1" x14ac:dyDescent="0.25">
      <c r="A7" s="124" t="s">
        <v>147</v>
      </c>
      <c r="B7" s="125" t="s">
        <v>154</v>
      </c>
      <c r="C7" s="341" t="s">
        <v>155</v>
      </c>
      <c r="D7" s="342"/>
    </row>
    <row r="8" spans="1:4" ht="30" x14ac:dyDescent="0.25">
      <c r="A8" s="122" t="s">
        <v>148</v>
      </c>
      <c r="B8" s="123" t="s">
        <v>149</v>
      </c>
      <c r="C8" s="334">
        <v>36284.131342929439</v>
      </c>
      <c r="D8" s="335"/>
    </row>
    <row r="9" spans="1:4" ht="30" x14ac:dyDescent="0.25">
      <c r="A9" s="64" t="s">
        <v>150</v>
      </c>
      <c r="B9" s="121" t="s">
        <v>151</v>
      </c>
      <c r="C9" s="336">
        <v>633901.45629999996</v>
      </c>
      <c r="D9" s="337"/>
    </row>
    <row r="10" spans="1:4" ht="30" x14ac:dyDescent="0.25">
      <c r="A10" s="64" t="s">
        <v>152</v>
      </c>
      <c r="B10" s="121" t="s">
        <v>153</v>
      </c>
      <c r="C10" s="338">
        <v>670185.5876429294</v>
      </c>
      <c r="D10" s="339"/>
    </row>
    <row r="11" spans="1:4" s="96" customFormat="1" ht="66.75" customHeight="1" x14ac:dyDescent="0.25">
      <c r="A11" s="122" t="s">
        <v>359</v>
      </c>
      <c r="B11" s="123" t="s">
        <v>358</v>
      </c>
      <c r="C11" s="343">
        <v>-10000</v>
      </c>
      <c r="D11" s="344"/>
    </row>
    <row r="12" spans="1:4" ht="30" x14ac:dyDescent="0.25">
      <c r="A12" s="122" t="s">
        <v>216</v>
      </c>
      <c r="B12" s="123" t="s">
        <v>217</v>
      </c>
      <c r="C12" s="334">
        <v>0</v>
      </c>
      <c r="D12" s="335"/>
    </row>
    <row r="13" spans="1:4" ht="45" x14ac:dyDescent="0.25">
      <c r="A13" s="64" t="s">
        <v>218</v>
      </c>
      <c r="B13" s="121" t="s">
        <v>219</v>
      </c>
      <c r="C13" s="336">
        <v>0</v>
      </c>
      <c r="D13" s="337"/>
    </row>
    <row r="14" spans="1:4" ht="60" x14ac:dyDescent="0.25">
      <c r="A14" s="64" t="s">
        <v>220</v>
      </c>
      <c r="B14" s="121" t="s">
        <v>221</v>
      </c>
      <c r="C14" s="338">
        <v>0</v>
      </c>
      <c r="D14" s="339"/>
    </row>
    <row r="15" spans="1:4" ht="30" x14ac:dyDescent="0.25">
      <c r="A15" s="122"/>
      <c r="B15" s="123" t="s">
        <v>157</v>
      </c>
      <c r="C15" s="334">
        <v>26284.131342929439</v>
      </c>
      <c r="D15" s="335"/>
    </row>
    <row r="16" spans="1:4" x14ac:dyDescent="0.25">
      <c r="B16" s="104" t="s">
        <v>156</v>
      </c>
    </row>
  </sheetData>
  <mergeCells count="10">
    <mergeCell ref="C12:D12"/>
    <mergeCell ref="C13:D13"/>
    <mergeCell ref="C14:D14"/>
    <mergeCell ref="C15:D15"/>
    <mergeCell ref="A5:D5"/>
    <mergeCell ref="C7:D7"/>
    <mergeCell ref="C8:D8"/>
    <mergeCell ref="C9:D9"/>
    <mergeCell ref="C10:D10"/>
    <mergeCell ref="C11:D11"/>
  </mergeCells>
  <pageMargins left="0.70866141732283472" right="7.874015748031496E-2" top="0.31496062992125984" bottom="0.27559055118110237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B13" sqref="B13:I24"/>
    </sheetView>
  </sheetViews>
  <sheetFormatPr defaultRowHeight="15" x14ac:dyDescent="0.25"/>
  <cols>
    <col min="1" max="1" width="26.28515625" style="96" customWidth="1"/>
    <col min="2" max="3" width="18.140625" style="96" customWidth="1"/>
    <col min="4" max="4" width="13.7109375" style="96" customWidth="1"/>
    <col min="5" max="5" width="14.28515625" style="96" customWidth="1"/>
    <col min="6" max="6" width="17.5703125" style="96" customWidth="1"/>
    <col min="7" max="8" width="18.7109375" style="96" customWidth="1"/>
    <col min="9" max="9" width="22" style="96" customWidth="1"/>
    <col min="10" max="16384" width="9.140625" style="96"/>
  </cols>
  <sheetData>
    <row r="1" spans="1:9" x14ac:dyDescent="0.25">
      <c r="A1" s="68"/>
      <c r="B1" s="68"/>
      <c r="C1" s="68"/>
      <c r="D1" s="68"/>
      <c r="E1" s="68"/>
      <c r="F1" s="68"/>
      <c r="I1" s="90" t="s">
        <v>360</v>
      </c>
    </row>
    <row r="2" spans="1:9" x14ac:dyDescent="0.25">
      <c r="A2" s="68"/>
      <c r="B2" s="68"/>
      <c r="C2" s="68"/>
      <c r="D2" s="68"/>
      <c r="E2" s="68"/>
      <c r="F2" s="68"/>
      <c r="I2" s="90" t="s">
        <v>77</v>
      </c>
    </row>
    <row r="3" spans="1:9" x14ac:dyDescent="0.25">
      <c r="A3" s="68"/>
      <c r="B3" s="68"/>
      <c r="C3" s="68"/>
      <c r="D3" s="68"/>
      <c r="E3" s="68"/>
      <c r="F3" s="68"/>
      <c r="I3" s="90" t="s">
        <v>78</v>
      </c>
    </row>
    <row r="4" spans="1:9" x14ac:dyDescent="0.25">
      <c r="A4" s="68"/>
      <c r="B4" s="68"/>
      <c r="C4" s="68"/>
      <c r="D4" s="68"/>
      <c r="E4" s="68"/>
      <c r="F4" s="68"/>
      <c r="I4" s="90"/>
    </row>
    <row r="5" spans="1:9" ht="27" customHeight="1" x14ac:dyDescent="0.25">
      <c r="A5" s="330" t="s">
        <v>361</v>
      </c>
      <c r="B5" s="330"/>
      <c r="C5" s="330"/>
      <c r="D5" s="330"/>
      <c r="E5" s="330"/>
      <c r="F5" s="330"/>
      <c r="G5" s="330"/>
      <c r="H5" s="330"/>
      <c r="I5" s="330"/>
    </row>
    <row r="6" spans="1:9" ht="29.25" customHeight="1" thickBot="1" x14ac:dyDescent="0.3">
      <c r="A6" s="351"/>
      <c r="B6" s="351"/>
      <c r="C6" s="351"/>
      <c r="D6" s="351"/>
      <c r="E6" s="351"/>
      <c r="F6" s="351"/>
      <c r="G6" s="351"/>
      <c r="H6" s="351"/>
      <c r="I6" s="351"/>
    </row>
    <row r="7" spans="1:9" ht="16.5" thickBot="1" x14ac:dyDescent="0.3">
      <c r="A7" s="352" t="s">
        <v>362</v>
      </c>
      <c r="B7" s="355" t="s">
        <v>363</v>
      </c>
      <c r="C7" s="356"/>
      <c r="D7" s="356"/>
      <c r="E7" s="356"/>
      <c r="F7" s="356"/>
      <c r="G7" s="356"/>
      <c r="H7" s="356"/>
      <c r="I7" s="357"/>
    </row>
    <row r="8" spans="1:9" ht="15" customHeight="1" x14ac:dyDescent="0.25">
      <c r="A8" s="353"/>
      <c r="B8" s="345" t="s">
        <v>364</v>
      </c>
      <c r="C8" s="358" t="s">
        <v>379</v>
      </c>
      <c r="D8" s="345" t="s">
        <v>273</v>
      </c>
      <c r="E8" s="346"/>
      <c r="F8" s="358" t="s">
        <v>380</v>
      </c>
      <c r="G8" s="361" t="s">
        <v>365</v>
      </c>
      <c r="H8" s="361" t="s">
        <v>386</v>
      </c>
      <c r="I8" s="346" t="s">
        <v>366</v>
      </c>
    </row>
    <row r="9" spans="1:9" x14ac:dyDescent="0.25">
      <c r="A9" s="353"/>
      <c r="B9" s="347"/>
      <c r="C9" s="359"/>
      <c r="D9" s="347"/>
      <c r="E9" s="348"/>
      <c r="F9" s="359"/>
      <c r="G9" s="362"/>
      <c r="H9" s="362"/>
      <c r="I9" s="348"/>
    </row>
    <row r="10" spans="1:9" ht="28.5" customHeight="1" thickBot="1" x14ac:dyDescent="0.3">
      <c r="A10" s="354"/>
      <c r="B10" s="349"/>
      <c r="C10" s="360"/>
      <c r="D10" s="349"/>
      <c r="E10" s="350"/>
      <c r="F10" s="360"/>
      <c r="G10" s="363"/>
      <c r="H10" s="363"/>
      <c r="I10" s="350"/>
    </row>
    <row r="11" spans="1:9" ht="28.5" customHeight="1" thickBot="1" x14ac:dyDescent="0.3">
      <c r="A11" s="306"/>
      <c r="B11" s="307"/>
      <c r="C11" s="305"/>
      <c r="D11" s="307" t="s">
        <v>381</v>
      </c>
      <c r="E11" s="322" t="s">
        <v>382</v>
      </c>
      <c r="F11" s="305"/>
      <c r="G11" s="321"/>
      <c r="H11" s="323"/>
      <c r="I11" s="308"/>
    </row>
    <row r="12" spans="1:9" ht="15.75" thickBot="1" x14ac:dyDescent="0.3">
      <c r="A12" s="297">
        <v>1</v>
      </c>
      <c r="B12" s="298">
        <v>2</v>
      </c>
      <c r="C12" s="300">
        <v>3</v>
      </c>
      <c r="D12" s="298">
        <v>4</v>
      </c>
      <c r="E12" s="299">
        <v>5</v>
      </c>
      <c r="F12" s="300">
        <v>6</v>
      </c>
      <c r="G12" s="300">
        <v>7</v>
      </c>
      <c r="H12" s="299">
        <v>8</v>
      </c>
      <c r="I12" s="299">
        <v>9</v>
      </c>
    </row>
    <row r="13" spans="1:9" ht="16.5" thickBot="1" x14ac:dyDescent="0.3">
      <c r="A13" s="301" t="s">
        <v>367</v>
      </c>
      <c r="B13" s="309">
        <v>4368</v>
      </c>
      <c r="C13" s="318"/>
      <c r="D13" s="313"/>
      <c r="E13" s="314"/>
      <c r="F13" s="319">
        <v>1150</v>
      </c>
      <c r="G13" s="324">
        <v>185.29999999999998</v>
      </c>
      <c r="H13" s="325">
        <v>150.01017999999999</v>
      </c>
      <c r="I13" s="320">
        <v>5703.3</v>
      </c>
    </row>
    <row r="14" spans="1:9" ht="16.5" thickBot="1" x14ac:dyDescent="0.3">
      <c r="A14" s="301" t="s">
        <v>368</v>
      </c>
      <c r="B14" s="309">
        <v>7916</v>
      </c>
      <c r="C14" s="318">
        <v>1884.7860000000001</v>
      </c>
      <c r="D14" s="313"/>
      <c r="E14" s="314"/>
      <c r="F14" s="319">
        <v>1350</v>
      </c>
      <c r="G14" s="324">
        <v>417.59999999999997</v>
      </c>
      <c r="H14" s="325">
        <v>75.05</v>
      </c>
      <c r="I14" s="320">
        <v>11568.386</v>
      </c>
    </row>
    <row r="15" spans="1:9" ht="16.5" thickBot="1" x14ac:dyDescent="0.3">
      <c r="A15" s="301" t="s">
        <v>369</v>
      </c>
      <c r="B15" s="309">
        <v>7586</v>
      </c>
      <c r="C15" s="318">
        <v>300</v>
      </c>
      <c r="D15" s="313"/>
      <c r="E15" s="314"/>
      <c r="F15" s="319">
        <v>1200</v>
      </c>
      <c r="G15" s="324">
        <v>417.59999999999997</v>
      </c>
      <c r="H15" s="325">
        <v>547.08136000000002</v>
      </c>
      <c r="I15" s="320">
        <v>9503.6</v>
      </c>
    </row>
    <row r="16" spans="1:9" ht="16.5" thickBot="1" x14ac:dyDescent="0.3">
      <c r="A16" s="301" t="s">
        <v>370</v>
      </c>
      <c r="B16" s="309">
        <v>3011.75</v>
      </c>
      <c r="C16" s="318">
        <v>144</v>
      </c>
      <c r="D16" s="313"/>
      <c r="E16" s="314"/>
      <c r="F16" s="319">
        <v>214</v>
      </c>
      <c r="G16" s="324">
        <v>185.29999999999998</v>
      </c>
      <c r="H16" s="325"/>
      <c r="I16" s="320">
        <v>3555.05</v>
      </c>
    </row>
    <row r="17" spans="1:9" ht="16.5" thickBot="1" x14ac:dyDescent="0.3">
      <c r="A17" s="302" t="s">
        <v>371</v>
      </c>
      <c r="B17" s="309">
        <v>1876</v>
      </c>
      <c r="C17" s="318">
        <v>2820</v>
      </c>
      <c r="D17" s="313">
        <v>3302.46</v>
      </c>
      <c r="E17" s="314">
        <v>1156</v>
      </c>
      <c r="F17" s="319">
        <v>350</v>
      </c>
      <c r="G17" s="324">
        <v>185.29999999999998</v>
      </c>
      <c r="H17" s="325">
        <v>213.72955999999999</v>
      </c>
      <c r="I17" s="320">
        <v>9903.4895599999982</v>
      </c>
    </row>
    <row r="18" spans="1:9" ht="16.5" thickBot="1" x14ac:dyDescent="0.3">
      <c r="A18" s="301" t="s">
        <v>372</v>
      </c>
      <c r="B18" s="309">
        <v>6314</v>
      </c>
      <c r="C18" s="318">
        <v>779.89800000000002</v>
      </c>
      <c r="D18" s="313"/>
      <c r="E18" s="314"/>
      <c r="F18" s="319">
        <v>1600</v>
      </c>
      <c r="G18" s="324">
        <v>185.29999999999998</v>
      </c>
      <c r="H18" s="325">
        <v>85.005889999999994</v>
      </c>
      <c r="I18" s="320">
        <v>8879.1980000000003</v>
      </c>
    </row>
    <row r="19" spans="1:9" ht="16.5" thickBot="1" x14ac:dyDescent="0.3">
      <c r="A19" s="301" t="s">
        <v>373</v>
      </c>
      <c r="B19" s="309">
        <v>2555</v>
      </c>
      <c r="C19" s="318">
        <v>1673.7</v>
      </c>
      <c r="D19" s="313"/>
      <c r="E19" s="314"/>
      <c r="F19" s="319">
        <v>424.4</v>
      </c>
      <c r="G19" s="324">
        <v>185.29999999999998</v>
      </c>
      <c r="H19" s="325">
        <v>120.01528999999999</v>
      </c>
      <c r="I19" s="320">
        <v>4958.4152899999999</v>
      </c>
    </row>
    <row r="20" spans="1:9" ht="16.5" thickBot="1" x14ac:dyDescent="0.3">
      <c r="A20" s="301" t="s">
        <v>374</v>
      </c>
      <c r="B20" s="309">
        <v>2738</v>
      </c>
      <c r="C20" s="318">
        <v>609</v>
      </c>
      <c r="D20" s="313">
        <v>637.34983</v>
      </c>
      <c r="E20" s="314">
        <v>284.86799999999999</v>
      </c>
      <c r="F20" s="319">
        <v>900</v>
      </c>
      <c r="G20" s="324">
        <v>208.1</v>
      </c>
      <c r="H20" s="325">
        <v>125.02549</v>
      </c>
      <c r="I20" s="320">
        <v>5502.3433200000009</v>
      </c>
    </row>
    <row r="21" spans="1:9" ht="16.5" thickBot="1" x14ac:dyDescent="0.3">
      <c r="A21" s="301" t="s">
        <v>375</v>
      </c>
      <c r="B21" s="309">
        <v>2571</v>
      </c>
      <c r="C21" s="318">
        <v>1728.73</v>
      </c>
      <c r="D21" s="313">
        <v>2732.98</v>
      </c>
      <c r="E21" s="314">
        <v>600</v>
      </c>
      <c r="F21" s="319">
        <v>940</v>
      </c>
      <c r="G21" s="324">
        <v>185.29999999999998</v>
      </c>
      <c r="H21" s="325">
        <v>59.107129999999998</v>
      </c>
      <c r="I21" s="320">
        <v>8817.1171299999987</v>
      </c>
    </row>
    <row r="22" spans="1:9" ht="16.5" thickBot="1" x14ac:dyDescent="0.3">
      <c r="A22" s="301" t="s">
        <v>376</v>
      </c>
      <c r="B22" s="309">
        <v>948</v>
      </c>
      <c r="C22" s="318">
        <v>400</v>
      </c>
      <c r="D22" s="313"/>
      <c r="E22" s="314"/>
      <c r="F22" s="319">
        <v>214</v>
      </c>
      <c r="G22" s="324">
        <v>185.29999999999998</v>
      </c>
      <c r="H22" s="325">
        <v>45.005099999999999</v>
      </c>
      <c r="I22" s="320">
        <v>1747.3</v>
      </c>
    </row>
    <row r="23" spans="1:9" ht="16.5" thickBot="1" x14ac:dyDescent="0.3">
      <c r="A23" s="301" t="s">
        <v>377</v>
      </c>
      <c r="B23" s="310">
        <v>126.25</v>
      </c>
      <c r="C23" s="319"/>
      <c r="D23" s="315"/>
      <c r="E23" s="316"/>
      <c r="F23" s="319"/>
      <c r="G23" s="324"/>
      <c r="H23" s="325"/>
      <c r="I23" s="320">
        <v>126.25</v>
      </c>
    </row>
    <row r="24" spans="1:9" ht="16.5" thickBot="1" x14ac:dyDescent="0.3">
      <c r="A24" s="303" t="s">
        <v>378</v>
      </c>
      <c r="B24" s="311">
        <v>40010</v>
      </c>
      <c r="C24" s="311">
        <v>10340.114</v>
      </c>
      <c r="D24" s="304">
        <v>6672.7898299999997</v>
      </c>
      <c r="E24" s="317">
        <v>2040.8679999999999</v>
      </c>
      <c r="F24" s="317">
        <v>8342.4</v>
      </c>
      <c r="G24" s="317">
        <v>2340.4</v>
      </c>
      <c r="H24" s="317">
        <v>1420.0300000000002</v>
      </c>
      <c r="I24" s="312">
        <v>70264.449299999993</v>
      </c>
    </row>
    <row r="26" spans="1:9" x14ac:dyDescent="0.25">
      <c r="I26" s="91"/>
    </row>
    <row r="27" spans="1:9" x14ac:dyDescent="0.25">
      <c r="B27" s="91"/>
      <c r="C27" s="91"/>
      <c r="D27" s="91"/>
      <c r="E27" s="91"/>
    </row>
  </sheetData>
  <mergeCells count="10">
    <mergeCell ref="D8:E10"/>
    <mergeCell ref="A5:I6"/>
    <mergeCell ref="A7:A10"/>
    <mergeCell ref="B7:I7"/>
    <mergeCell ref="B8:B10"/>
    <mergeCell ref="F8:F10"/>
    <mergeCell ref="G8:G10"/>
    <mergeCell ref="I8:I10"/>
    <mergeCell ref="C8:C10"/>
    <mergeCell ref="H8:H10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пр1</vt:lpstr>
      <vt:lpstr>пр3</vt:lpstr>
      <vt:lpstr>пр5</vt:lpstr>
      <vt:lpstr>пр7</vt:lpstr>
      <vt:lpstr>пр9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2025-11-20T06:23:59Z</dcterms:modified>
</cp:coreProperties>
</file>