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showInkAnnotation="0" hidePivotFieldList="1" defaultThemeVersion="124226"/>
  <bookViews>
    <workbookView xWindow="0" yWindow="0" windowWidth="23256" windowHeight="12432" activeTab="2"/>
  </bookViews>
  <sheets>
    <sheet name="пр1" sheetId="32" r:id="rId1"/>
    <sheet name="пр3" sheetId="15" r:id="rId2"/>
    <sheet name="пр5" sheetId="3" r:id="rId3"/>
    <sheet name="пр7" sheetId="24" r:id="rId4"/>
    <sheet name="пр9" sheetId="31" r:id="rId5"/>
    <sheet name="пр11" sheetId="33" r:id="rId6"/>
  </sheets>
  <externalReferences>
    <externalReference r:id="rId7"/>
  </externalReferences>
  <definedNames>
    <definedName name="_xlnm._FilterDatabase" localSheetId="1" hidden="1">пр3!$A$8:$H$136</definedName>
    <definedName name="_xlnm._FilterDatabase" localSheetId="2" hidden="1">пр5!$A$8:$G$157</definedName>
  </definedNames>
  <calcPr calcId="125725"/>
</workbook>
</file>

<file path=xl/calcChain.xml><?xml version="1.0" encoding="utf-8"?>
<calcChain xmlns="http://schemas.openxmlformats.org/spreadsheetml/2006/main">
  <c r="H50" i="32"/>
  <c r="I50"/>
  <c r="G32"/>
  <c r="G50" s="1"/>
  <c r="F48"/>
  <c r="F45"/>
  <c r="F43"/>
  <c r="F40"/>
  <c r="G34"/>
  <c r="I33"/>
  <c r="I32" s="1"/>
  <c r="H33"/>
  <c r="H32" s="1"/>
  <c r="G33"/>
  <c r="F32"/>
  <c r="F17"/>
  <c r="I46"/>
  <c r="H46"/>
  <c r="G46"/>
  <c r="F42"/>
  <c r="I31"/>
  <c r="H31"/>
  <c r="G31"/>
  <c r="F31"/>
  <c r="I30"/>
  <c r="H30"/>
  <c r="G30"/>
  <c r="F24"/>
  <c r="F9"/>
  <c r="F50" l="1"/>
</calcChain>
</file>

<file path=xl/comments1.xml><?xml version="1.0" encoding="utf-8"?>
<comments xmlns="http://schemas.openxmlformats.org/spreadsheetml/2006/main">
  <authors>
    <author>Автор</author>
  </authors>
  <commentLis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изм: 145 в АХО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из: 100 зарплата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из: 50 ремонт авто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изм: 455-для ахо
3 из: 200 комп.лич.авто.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изменение: 100 из остатка (№01-10/1 от 18.01.2021)
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изм: 2221-ЖКХ; 220-Адм.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изм: 235- администра; 145-глава</t>
        </r>
      </text>
    </comment>
    <comment ref="H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из: -12</t>
        </r>
      </text>
    </comment>
    <comment ref="G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Первоначально: 200 глава на зп
2 изм: 390 зп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изм-56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изм: -7415,7</t>
        </r>
      </text>
    </comment>
    <comment ref="H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из: дороги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изменение: 411106 кикуни, 172604 хвартикуни дорожный фонд.
2 изм: аймаки-931; гергебиль-1540; кикуни-911+558,854; маали-701; хартикуни-738+234,236; мурада-536,61; курми-445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изменение: 600 на анализ воды
2 изм: -2221 на АХО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изм: +240 Гергебиль водопровод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изм: Гергебиль-540; Кикуни-420; Аймаки-900; Маали-450; Хартикуни-960; Могох-240; Чалда-200; Кудутль-240; Мурада-450; Курми-900.</t>
        </r>
      </text>
    </comment>
    <comment ref="G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изм: Гергебиль -75</t>
        </r>
      </text>
    </comment>
    <comment ref="G6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изм: </t>
        </r>
      </text>
    </comment>
    <comment ref="G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изм: 50- перенос трансф.
3 изм: 394434 доп</t>
        </r>
      </text>
    </comment>
    <comment ref="G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241 чебурашка
1 изменение: из в солнышко 100 для сторожа
3 изм: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Первоначально: Дюймовочка - 150, Радуга - 285,
                        Чебурашка - 250
1 изменение: 100 радуга оренда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изменение: 200 солнышко для налога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первоначально: Хвартикуни сш - 545, Чалда сш - 100, Мурада сш - 400, (286 нераспределенный резерв)
1 изменение: могох сш 154.
2 изм: Мурада СШ - 89, Кикуни СШ - 100,
2 изм: Маали СШ - 500(фут.поле)
3 изм: Гсш2 - 100; Айм СШ -100; Маали СШ -100; Кикуни СШ -100.</t>
        </r>
      </text>
    </comment>
    <comment ref="G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9465+176 гдюсш
6767+244 кдюсш
Первоначально: 50Кикуни дюсш, 438 гдюсш, 328 кдюсш, не повышение зп</t>
        </r>
      </text>
    </comment>
    <comment ref="G8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Первоначально: 220 не повышение зп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изменение: 70 методкабинет для мрот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изм-250(183-ЕГЕ; 63-ГИА)
3 изм: 80,3 точка роста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изменение: 400 мкдц</t>
        </r>
      </text>
    </comment>
    <comment ref="G10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изменение: 100
2 изм:-115 форма</t>
        </r>
      </text>
    </comment>
    <comment ref="H1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из: минус - 1005,378</t>
        </r>
      </text>
    </comment>
    <comment ref="G1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Первоначально: 500 мурада
1 изменение: кудутль - 268,1, 369,6 могох
2 изм: чалда-437,5
3 из: кудутль 500 генплан</t>
        </r>
      </text>
    </comment>
    <comment ref="G1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Первоначально: 500 мурада
1 изменение: кудутль - 268,1, 369,6 могох
2 изм: чалда-437,5
3 из: кудутль 500 генплан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0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Изм: 1410-за счет Адм</t>
        </r>
      </text>
    </comment>
    <comment ref="G10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2изм: 2221+220</t>
        </r>
      </text>
    </comment>
    <comment ref="G10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изм: 235- администра; 145-глава</t>
        </r>
      </text>
    </comment>
  </commentList>
</comments>
</file>

<file path=xl/connections.xml><?xml version="1.0" encoding="utf-8"?>
<connections xmlns="http://schemas.openxmlformats.org/spreadsheetml/2006/main">
  <connection id="1" sourceFile="C:\Documents and Settings\Администратор\Мои документы\бюджеты\Бюджет 2009-2011 Гергебильского района\расчет\проба\изм.xlsm" keepAlive="1" name="изм" type="5" refreshedVersion="3">
    <dbPr connection="Provider=Microsoft.ACE.OLEDB.12.0;User ID=Admin;Data Source=C:\Documents and Settings\Администратор\Мои документы\бюджеты\Бюджет 2009-2011 Гергебильского района\расчет\проба\изм.xlsm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Лист1$" commandType="3"/>
  </connection>
</connections>
</file>

<file path=xl/sharedStrings.xml><?xml version="1.0" encoding="utf-8"?>
<sst xmlns="http://schemas.openxmlformats.org/spreadsheetml/2006/main" count="951" uniqueCount="306">
  <si>
    <t>Наименование показателя</t>
  </si>
  <si>
    <t>Рз</t>
  </si>
  <si>
    <t>ПР</t>
  </si>
  <si>
    <t>ЦСР</t>
  </si>
  <si>
    <t>ВР</t>
  </si>
  <si>
    <t>сумма</t>
  </si>
  <si>
    <t>Расходы, осуществляемые по вопросам местного значения</t>
  </si>
  <si>
    <t>Всего: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</si>
  <si>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</si>
  <si>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</si>
  <si>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Высшее должностное лицо органа местного самоуправления</t>
  </si>
  <si>
    <t>Центральный аппарат</t>
  </si>
  <si>
    <t>Функционирование законодательных (представительных) органов государственной власти и местного самоуправления</t>
  </si>
  <si>
    <t>Председатель представительного органа</t>
  </si>
  <si>
    <t>Функционирование ПРД,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</si>
  <si>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надзора</t>
  </si>
  <si>
    <t>Обслуживание государственного и муниципального долга</t>
  </si>
  <si>
    <t>Резервные фонды</t>
  </si>
  <si>
    <t>Резервный фонд местной администрации</t>
  </si>
  <si>
    <t>Другие общегосударственные вопросы</t>
  </si>
  <si>
    <t>Субвенция на содержание комиссии по делам несовершеннолетних</t>
  </si>
  <si>
    <t>Субвенция на осуществление деятельности по опеке и попечительству</t>
  </si>
  <si>
    <t>Субвенция на осуществление полномочий по организации деятельности административных комиссий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</si>
  <si>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</si>
  <si>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</si>
  <si>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Поисковые и аварийно-спасательные учреждения</t>
  </si>
  <si>
    <t>Национальная экономика</t>
  </si>
  <si>
    <t>Жилищно-коммунальное хозяйство</t>
  </si>
  <si>
    <t>Муниципальная программа</t>
  </si>
  <si>
    <t>Коммунальное хозяйство</t>
  </si>
  <si>
    <t>Подготовка к работе в осенне-зимний период</t>
  </si>
  <si>
    <t>Благоустройство</t>
  </si>
  <si>
    <t>Строительство внутрипоселковых дорог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</si>
  <si>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</si>
  <si>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</si>
  <si>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</si>
  <si>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</si>
  <si>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Школы</t>
  </si>
  <si>
    <t>Субвенции на реализацию основных общеобразовательных программ в муниципальных общеобразовательных учреждениях</t>
  </si>
  <si>
    <t>Учреждения по внешкольной работе с детьми (ДПЦ)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</si>
  <si>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</si>
  <si>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</si>
  <si>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</si>
  <si>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Культура</t>
  </si>
  <si>
    <t>Дворцы и дома культуры</t>
  </si>
  <si>
    <t>Библиотеки</t>
  </si>
  <si>
    <t>Театры, цирки, концертные и другие организации исполнительских искусств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</si>
  <si>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</si>
  <si>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</si>
  <si>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Социальная политика</t>
  </si>
  <si>
    <t>Пенсионное обеспечение</t>
  </si>
  <si>
    <t>Доплаты к пенсиям государственных служащих субъектов РФ и муниципальных служащих</t>
  </si>
  <si>
    <t xml:space="preserve">Охрана семьи и детства </t>
  </si>
  <si>
    <t xml:space="preserve">Субвенция на выплату денежных средств  на содержание ребёнка, единовременных пособий и оплату труда  приемных родителей, патронатных воспитателей, воспитателей детских домов семейного типа </t>
  </si>
  <si>
    <t>выплаты приемной семье на содержание подопечных детей</t>
  </si>
  <si>
    <t>Межбюджетные трансферты всего:</t>
  </si>
  <si>
    <t xml:space="preserve">Выравнивание бюджетной обеспеченности поселений из районного фонда финансовой поддержки </t>
  </si>
  <si>
    <t>00</t>
  </si>
  <si>
    <t>000</t>
  </si>
  <si>
    <t xml:space="preserve">                                                                                                                                                                к решению Собрания  </t>
  </si>
  <si>
    <t xml:space="preserve">                                                                                                                                              Гергебильского района</t>
  </si>
  <si>
    <t>Распределение</t>
  </si>
  <si>
    <t>Администрация Гергебильского района</t>
  </si>
  <si>
    <t>Вед</t>
  </si>
  <si>
    <t>001</t>
  </si>
  <si>
    <t>Управление образования</t>
  </si>
  <si>
    <t>075</t>
  </si>
  <si>
    <t>Управление культуры</t>
  </si>
  <si>
    <t>056</t>
  </si>
  <si>
    <t xml:space="preserve">                                                                                                                                                                  Приложение 3</t>
  </si>
  <si>
    <t>03</t>
  </si>
  <si>
    <t>Финансовое управление</t>
  </si>
  <si>
    <t>Субвенция на архивный фонд</t>
  </si>
  <si>
    <t>Культура и кинематография</t>
  </si>
  <si>
    <t>Другие вопросы в области культуры, кинематографии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</si>
  <si>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</si>
  <si>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Физическая культура и спорт</t>
  </si>
  <si>
    <t>Физическая культура</t>
  </si>
  <si>
    <t xml:space="preserve">Мероприятия в области здравоохранения, спорта и физической культуры, туризма </t>
  </si>
  <si>
    <t>Средства массовой информации</t>
  </si>
  <si>
    <t>Обслуживание внутренного государственного и муниципального долга</t>
  </si>
  <si>
    <t>Дотации на выравнивание бюджетной обеспеченности субъектов РФ и муниципальных образований</t>
  </si>
  <si>
    <t>Иные дотации</t>
  </si>
  <si>
    <t>Поддержка мер по обеспечению сбалансированности бюджета</t>
  </si>
  <si>
    <t>ВСЕГО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</si>
  <si>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</si>
  <si>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</si>
  <si>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</si>
  <si>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992</t>
  </si>
  <si>
    <t>Код</t>
  </si>
  <si>
    <t>000 01 05 00 00 00 0000 000</t>
  </si>
  <si>
    <t xml:space="preserve">Изменение остатков  средств на счетах  по учету средств  бюджета                 </t>
  </si>
  <si>
    <t xml:space="preserve">000 01 05 02 01 05 0000 510 </t>
  </si>
  <si>
    <t>Увеличение прочих  остатков денежных средств бюджетов муниципальных районов</t>
  </si>
  <si>
    <t>000 01 05 02 01 05 0000 610</t>
  </si>
  <si>
    <t xml:space="preserve">Уменьшение прочих остатков денежных средств бюджетов муниципальных районов                                </t>
  </si>
  <si>
    <t xml:space="preserve">Наименование  кода группы, подгруппы, статьи,  
вида источников финансирования дефицита бюджета, кода классификации операций сектора государственного управления, относящимся к источникам финансирования дефицита бюджета
 </t>
  </si>
  <si>
    <t>Сумма тыс.рублей</t>
  </si>
  <si>
    <t xml:space="preserve">  </t>
  </si>
  <si>
    <t>Всего источников внутреннего финансирования дефицита бюджета</t>
  </si>
  <si>
    <t>002</t>
  </si>
  <si>
    <t>057</t>
  </si>
  <si>
    <t>054</t>
  </si>
  <si>
    <t>055</t>
  </si>
  <si>
    <t>Дорожное хозяйство (дорожный фонд)</t>
  </si>
  <si>
    <t>Содержание автомобильных дорог и искусственных сооружений на них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</si>
  <si>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</si>
  <si>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Другие вопросы в области национальной безопасности и правоохранительной деятельности</t>
  </si>
  <si>
    <t>Резервный фонд по ликвидации чрезвычайных ситуаций</t>
  </si>
  <si>
    <t>Судебная система</t>
  </si>
  <si>
    <t xml:space="preserve">Составление (изменение, дополнение) списков кандидатов в присяжные заседатели Верховного Суда </t>
  </si>
  <si>
    <t>0000000000</t>
  </si>
  <si>
    <t>Детские дошкольные учреждения (Гсот ДОУ)</t>
  </si>
  <si>
    <t>1910106590</t>
  </si>
  <si>
    <t>Другие вопросы в области сельского хозяйства</t>
  </si>
  <si>
    <t>999002001С</t>
  </si>
  <si>
    <t>999002003С</t>
  </si>
  <si>
    <t>999002002Ц</t>
  </si>
  <si>
    <t>992002002А</t>
  </si>
  <si>
    <t>992002001А</t>
  </si>
  <si>
    <t>994002602Л</t>
  </si>
  <si>
    <t>991002420Д</t>
  </si>
  <si>
    <t>991002421Д</t>
  </si>
  <si>
    <t>994002431Б</t>
  </si>
  <si>
    <t>079092008С</t>
  </si>
  <si>
    <t>991002440Д</t>
  </si>
  <si>
    <t>991002442Д</t>
  </si>
  <si>
    <t>991002443Д</t>
  </si>
  <si>
    <t>994002512Б</t>
  </si>
  <si>
    <t>993002457Г</t>
  </si>
  <si>
    <t>Детско-юношеские спортивные школы</t>
  </si>
  <si>
    <t>Школа искусства</t>
  </si>
  <si>
    <t>Дом детского творчества учащихся</t>
  </si>
  <si>
    <t>991002231Д</t>
  </si>
  <si>
    <t>991002232Д</t>
  </si>
  <si>
    <t>991002233Д</t>
  </si>
  <si>
    <t>991002451Д</t>
  </si>
  <si>
    <t>Учебно-методические кабинеты</t>
  </si>
  <si>
    <t>Субсидии бюджетам муниципальных районов на совершенствование организации питания учащихся в общеобразовательных учреждениях</t>
  </si>
  <si>
    <t>22500R0820</t>
  </si>
  <si>
    <t>Устройство детей в семью опекуна</t>
  </si>
  <si>
    <t>Муниципальная программа "Безопасный район"</t>
  </si>
  <si>
    <t xml:space="preserve">                                                                                                                                                                  Приложение 7</t>
  </si>
  <si>
    <t>Муниципальные образования - сельские поселения Гергебильского района</t>
  </si>
  <si>
    <t>Сумма на год, тыс. рублей</t>
  </si>
  <si>
    <t xml:space="preserve">Дотация </t>
  </si>
  <si>
    <t>Субвенции на осуществление первичного воинского учета</t>
  </si>
  <si>
    <t>Межбюджетные трансферты, всего:</t>
  </si>
  <si>
    <t>Аймаки</t>
  </si>
  <si>
    <t>Гергебиль</t>
  </si>
  <si>
    <t>Кикуни</t>
  </si>
  <si>
    <t>Кудутли</t>
  </si>
  <si>
    <t>Курми</t>
  </si>
  <si>
    <t>Маали</t>
  </si>
  <si>
    <t>Могох</t>
  </si>
  <si>
    <t>Мурада</t>
  </si>
  <si>
    <t>Хартикуни</t>
  </si>
  <si>
    <t>Чалда</t>
  </si>
  <si>
    <t>ИТОГО:</t>
  </si>
  <si>
    <t xml:space="preserve">                                                                                         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</si>
  <si>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                   Приложение 5</t>
  </si>
  <si>
    <t>Расходы, осуществляемые за счет  Субвенции местным бюджетам из бюджета субъекта РФ и фонда софинансирования</t>
  </si>
  <si>
    <t xml:space="preserve">Переданные
полномочия
</t>
  </si>
  <si>
    <t>Районное собрание депутатов МР "Гергебильский район"</t>
  </si>
  <si>
    <t>000 01 03 00 00 00 0000 000</t>
  </si>
  <si>
    <t xml:space="preserve">Бюджетные кредиты от других бюджетов бюджетной системы Российской Федерации                 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</si>
  <si>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</si>
  <si>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</si>
  <si>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</si>
  <si>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                             </t>
  </si>
  <si>
    <t>Современая городская среда</t>
  </si>
  <si>
    <t>Проведение переписи населения</t>
  </si>
  <si>
    <t>Перепись населения</t>
  </si>
  <si>
    <t>бюджетных ассигнований по разделам, подразделам, целевым статьям  и видам расходов бюджета Гергебильского района по функциональной классификации на 2021 год</t>
  </si>
  <si>
    <t>бюджетных ассигнований по разделам, подразделам, целевым статьям  и видам расходов бюджета Гергебильского района по ведомственной классификации на 2021 год</t>
  </si>
  <si>
    <t xml:space="preserve">ИСТОЧНИКИ
ВНУТРЕННЕГО ФИНАНСИРОВАНИЯ ДЕФИЦИТА БЮДЖЕТА
МУНИЦИПАЛЬНОГО ОБРАЗОВАНИЯ ГЕРГЕБИЛЬСКОГО РАЙОНА НА 2021 ГОД
</t>
  </si>
  <si>
    <t>Распределение   межбюджетных трансфертов бюджетам муниципальных образований - сельских поселений Гергебильского района на 2021 год</t>
  </si>
  <si>
    <t>Муниципальныепрограммы</t>
  </si>
  <si>
    <t>Субсидии бюджетам муниципальных районов на совершенствование организации питания учащихся в общеобразовательных учреждениях (ОВЗ)</t>
  </si>
  <si>
    <t>Дотации бюджетам муниципальных поселений на частичную компенсацию расходов</t>
  </si>
  <si>
    <t>Субвенции на классное руководство</t>
  </si>
  <si>
    <t>19202R3030</t>
  </si>
  <si>
    <t>460F255550</t>
  </si>
  <si>
    <t>Субвенция на организацию обеспечения питанием учащихся муниципальных общеобразовательных учреждений (ОВЗ)</t>
  </si>
  <si>
    <t>Дорожный 
фонд</t>
  </si>
  <si>
    <t>994002605Л</t>
  </si>
  <si>
    <t>Вывоз твердых бытовых отходов и ликвидация                             несанкционированных свалок на территории 
сельских поселений</t>
  </si>
  <si>
    <t>Вывоз твердых бытовых отходов и ликвидация                             несанкционированных свалок на территории сельских поселений</t>
  </si>
  <si>
    <t>Дорожный фонд</t>
  </si>
  <si>
    <t>Прочие дотации</t>
  </si>
  <si>
    <t>055002000М</t>
  </si>
  <si>
    <t>Субсидии</t>
  </si>
  <si>
    <t>ЕДДС</t>
  </si>
  <si>
    <t>003</t>
  </si>
  <si>
    <t>Административно хозяйственный отдел</t>
  </si>
  <si>
    <t>994092013Д</t>
  </si>
  <si>
    <t>АХО</t>
  </si>
  <si>
    <t>017</t>
  </si>
  <si>
    <t>01</t>
  </si>
  <si>
    <t xml:space="preserve">                                                                                                                                                                  Приложение 1</t>
  </si>
  <si>
    <t>доходов бюджета на 2021год и плановый период 2022-2023 годы по кодам экономической классификации</t>
  </si>
  <si>
    <t>Код дохода</t>
  </si>
  <si>
    <t>Документ, учреждение</t>
  </si>
  <si>
    <t>Сумма на 2013 год</t>
  </si>
  <si>
    <t>Сумма на 2021год</t>
  </si>
  <si>
    <t>Сумма на 2022год</t>
  </si>
  <si>
    <t>Сумма на 2023год</t>
  </si>
  <si>
    <t>1010201001</t>
  </si>
  <si>
    <t>1000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</si>
  <si>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</si>
  <si>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</si>
  <si>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</si>
  <si>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</si>
  <si>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0000</t>
  </si>
  <si>
    <t>1050301001</t>
  </si>
  <si>
    <t xml:space="preserve">    Единый сельскохозяйственный налог</t>
  </si>
  <si>
    <t>1080301001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</si>
  <si>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</si>
  <si>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140</t>
  </si>
  <si>
    <t>1170505005</t>
  </si>
  <si>
    <t>180</t>
  </si>
  <si>
    <t>Прочие неналоговые доходы бюджетов муниципальных районов</t>
  </si>
  <si>
    <t>2021500105</t>
  </si>
  <si>
    <t>150</t>
  </si>
  <si>
    <t xml:space="preserve">    Дотации бюджетам муниципальных районов на выравнивание бюджетной обеспеченности</t>
  </si>
  <si>
    <t>2022999905</t>
  </si>
  <si>
    <t xml:space="preserve">    Субсидии бюджетам муниципальных районов на совершенствование организации питания учащихся в общеобразовательных учреждениях (ОВЗ)</t>
  </si>
  <si>
    <t>2022555505</t>
  </si>
  <si>
    <t>2023511805</t>
  </si>
  <si>
    <t xml:space="preserve">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</si>
  <si>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2023526005</t>
  </si>
  <si>
    <t xml:space="preserve">  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</si>
  <si>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2023999905</t>
  </si>
  <si>
    <t>2023512005</t>
  </si>
  <si>
    <t xml:space="preserve"> Субвенция на выполнение федеральных полномочий по составлению (изменению, дополнению) списков кандидатов в присяжные заседатели Верховного Суда </t>
  </si>
  <si>
    <t>2023002405</t>
  </si>
  <si>
    <t xml:space="preserve">    Субвенции бюджетам муниципальных районов на выполнение передаваемых полномочий субъектов Российской Федерации:</t>
  </si>
  <si>
    <t>Госстандарт общеобразовательным учреждениям</t>
  </si>
  <si>
    <t>Госстандарт дошкольным учреждениям</t>
  </si>
  <si>
    <t>Дотации поселениям</t>
  </si>
  <si>
    <t>Архив</t>
  </si>
  <si>
    <t>Административная комиссия</t>
  </si>
  <si>
    <t>Административная комиссия по делам несовершеннолетних</t>
  </si>
  <si>
    <t>Комиссия по опеке и попечительству</t>
  </si>
  <si>
    <t>2023508205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</si>
  <si>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</si>
  <si>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2023002705</t>
  </si>
  <si>
    <t xml:space="preserve">    Субвенции бюджетам муниципальных районов на содержание ребенка в семье опекуна и приемной семье, а также на оплату труда приемному родителю</t>
  </si>
  <si>
    <t>2023546905</t>
  </si>
  <si>
    <t>Субвенция бюджетам муниципальных районов на осуществление полномочий попроведению всероссийской переписи населения 2021 года</t>
  </si>
  <si>
    <t>2023002905</t>
  </si>
  <si>
    <t>2023530305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</si>
  <si>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</si>
  <si>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ИТОГО</t>
  </si>
  <si>
    <t>1030223201</t>
  </si>
  <si>
    <t xml:space="preserve">      Доходы от уплаты акцизов на дизельное топливо, подлежащие распределению между бюджетами субъектов РФ и местными бюджетами</t>
  </si>
  <si>
    <t>1030223101</t>
  </si>
  <si>
    <t>1030225101</t>
  </si>
  <si>
    <t>1030225201</t>
  </si>
  <si>
    <t xml:space="preserve">      Доходы от уплаты акцизов на дизельное топливо, подлежащие распределению между бюджетами субъектов РФ и местными бюджетами </t>
  </si>
  <si>
    <t xml:space="preserve">      Доходы от уплаты акцизов на автомобильный бензин, подлежащие распределению между бюджетами субъектов РФ и местными бюджетами</t>
  </si>
  <si>
    <t xml:space="preserve">      Доходы от уплаты акцизов на автомобильный бензин, подлежащие распределению между бюджетами субъектов РФ и местными бюджетами </t>
  </si>
  <si>
    <t>1050101101</t>
  </si>
  <si>
    <t xml:space="preserve">      Налог, взимаемый с налогоплательщиков, выбравших в качестве объекта налогообложения доходы</t>
  </si>
  <si>
    <t xml:space="preserve">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РФ)</t>
  </si>
  <si>
    <t>1050102101</t>
  </si>
  <si>
    <t>1160107301</t>
  </si>
  <si>
    <t xml:space="preserve">      Административные штрафы, установленные главой 7 Кодекса РФ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</si>
  <si>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1160119301</t>
  </si>
  <si>
    <t xml:space="preserve">      Административные штрафы, установленные главой 19 Кодекса РФ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</si>
  <si>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1160120301</t>
  </si>
  <si>
    <t xml:space="preserve">      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</si>
  <si>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1161012301</t>
  </si>
  <si>
    <t xml:space="preserve">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</si>
  <si>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2021500905</t>
  </si>
  <si>
    <t xml:space="preserve">      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</si>
  <si>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 xml:space="preserve">      Прочие дотации бюджетам муниципальных районов</t>
  </si>
  <si>
    <t>2022004105</t>
  </si>
  <si>
    <t xml:space="preserve">      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</si>
  <si>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     Субсидии бюджетам муниципальных районов на реализацию программ формирования современной городской среды</t>
  </si>
  <si>
    <t>Реализация мероприятий подпрограммы "Автомобильные дороги"</t>
  </si>
  <si>
    <t>Мероприятия в области коммунального хозяйства</t>
  </si>
  <si>
    <t>Уличное освещение</t>
  </si>
  <si>
    <t>994002601Л</t>
  </si>
  <si>
    <t>Мероприятия в рамках благоустройства сельских поселений</t>
  </si>
  <si>
    <t>Муниципальная программа развитие туризма</t>
  </si>
  <si>
    <t>045004000Б</t>
  </si>
  <si>
    <t>ё</t>
  </si>
  <si>
    <t>0300000001</t>
  </si>
  <si>
    <t>994002606Л</t>
  </si>
  <si>
    <t>Дотации на частичную компенсацию дополнительных расходов на повышение оплаты труда работников бюджетной сферы поселений</t>
  </si>
  <si>
    <t xml:space="preserve">                                                                                                                                                                  Приложение 11</t>
  </si>
  <si>
    <t>ПЕРЕЧЕНЬ</t>
  </si>
  <si>
    <t>целевых программ Гергебильского  района</t>
  </si>
  <si>
    <t>на  2021 год</t>
  </si>
  <si>
    <t>№ п/п</t>
  </si>
  <si>
    <t>Наименование мероприятия</t>
  </si>
  <si>
    <t>Сумма                на год,   тыс. рублей</t>
  </si>
  <si>
    <t>МП "Одаренные дети"</t>
  </si>
  <si>
    <t>МП "Профилактика терроризма и экстремизма"</t>
  </si>
  <si>
    <t>МП "Противодействие коррупции"</t>
  </si>
  <si>
    <t>МП "О привлечении граждан и их объединений 
к участию в обеспечении охраны общественного порядка"</t>
  </si>
  <si>
    <t>МП "Профилактика наркомании"</t>
  </si>
  <si>
    <t>МП "Развитие туризма"</t>
  </si>
  <si>
    <t>№01-33/58 от 13.07.2021г</t>
  </si>
  <si>
    <t>№ 01-33/58 от 13.07.2021г</t>
  </si>
</sst>
</file>

<file path=xl/styles.xml><?xml version="1.0" encoding="utf-8"?>
<styleSheet xmlns="http://schemas.openxmlformats.org/spreadsheetml/2006/main">
  <numFmts count="7">
    <numFmt numFmtId="164" formatCode="00"/>
    <numFmt numFmtId="165" formatCode="0000000"/>
    <numFmt numFmtId="166" formatCode="000"/>
    <numFmt numFmtId="167" formatCode="0000"/>
    <numFmt numFmtId="168" formatCode="0.0"/>
    <numFmt numFmtId="169" formatCode="#,##0.0"/>
    <numFmt numFmtId="170" formatCode="#,##0.000"/>
  </numFmts>
  <fonts count="5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000000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75">
    <xf numFmtId="0" fontId="0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1" fillId="0" borderId="27" applyNumberFormat="0" applyFill="0" applyAlignment="0" applyProtection="0"/>
    <xf numFmtId="0" fontId="22" fillId="0" borderId="28" applyNumberFormat="0" applyFill="0" applyAlignment="0" applyProtection="0"/>
    <xf numFmtId="0" fontId="23" fillId="0" borderId="29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30" applyNumberFormat="0" applyAlignment="0" applyProtection="0"/>
    <xf numFmtId="0" fontId="28" fillId="6" borderId="31" applyNumberFormat="0" applyAlignment="0" applyProtection="0"/>
    <xf numFmtId="0" fontId="29" fillId="6" borderId="30" applyNumberFormat="0" applyAlignment="0" applyProtection="0"/>
    <xf numFmtId="0" fontId="30" fillId="0" borderId="32" applyNumberFormat="0" applyFill="0" applyAlignment="0" applyProtection="0"/>
    <xf numFmtId="0" fontId="31" fillId="7" borderId="33" applyNumberFormat="0" applyAlignment="0" applyProtection="0"/>
    <xf numFmtId="0" fontId="32" fillId="0" borderId="0" applyNumberFormat="0" applyFill="0" applyBorder="0" applyAlignment="0" applyProtection="0"/>
    <xf numFmtId="0" fontId="19" fillId="8" borderId="34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35" applyNumberFormat="0" applyFill="0" applyAlignment="0" applyProtection="0"/>
    <xf numFmtId="0" fontId="35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5" fillId="32" borderId="0" applyNumberFormat="0" applyBorder="0" applyAlignment="0" applyProtection="0"/>
    <xf numFmtId="0" fontId="45" fillId="0" borderId="0"/>
    <xf numFmtId="0" fontId="48" fillId="0" borderId="0"/>
    <xf numFmtId="0" fontId="49" fillId="0" borderId="0">
      <alignment horizontal="center"/>
    </xf>
    <xf numFmtId="0" fontId="50" fillId="0" borderId="0"/>
    <xf numFmtId="0" fontId="50" fillId="0" borderId="0">
      <alignment horizontal="right" wrapText="1"/>
    </xf>
    <xf numFmtId="0" fontId="50" fillId="0" borderId="0">
      <alignment horizontal="left" wrapText="1"/>
    </xf>
    <xf numFmtId="0" fontId="50" fillId="0" borderId="63">
      <alignment horizontal="center" vertical="center" wrapText="1"/>
    </xf>
    <xf numFmtId="0" fontId="50" fillId="0" borderId="63">
      <alignment horizontal="center" vertical="center" wrapText="1"/>
    </xf>
    <xf numFmtId="0" fontId="51" fillId="0" borderId="63">
      <alignment vertical="top" wrapText="1"/>
    </xf>
    <xf numFmtId="1" fontId="50" fillId="0" borderId="64">
      <alignment horizontal="center" vertical="top" shrinkToFit="1"/>
    </xf>
    <xf numFmtId="1" fontId="50" fillId="0" borderId="65">
      <alignment horizontal="center" vertical="top" shrinkToFit="1"/>
    </xf>
    <xf numFmtId="1" fontId="50" fillId="0" borderId="66">
      <alignment horizontal="center" vertical="top" shrinkToFit="1"/>
    </xf>
    <xf numFmtId="1" fontId="50" fillId="0" borderId="63">
      <alignment horizontal="center" vertical="top" shrinkToFit="1"/>
    </xf>
    <xf numFmtId="4" fontId="51" fillId="37" borderId="63">
      <alignment horizontal="right" vertical="top" shrinkToFit="1"/>
    </xf>
    <xf numFmtId="4" fontId="51" fillId="38" borderId="63">
      <alignment horizontal="right" vertical="top" shrinkToFit="1"/>
    </xf>
    <xf numFmtId="0" fontId="51" fillId="0" borderId="67">
      <alignment horizontal="right"/>
    </xf>
    <xf numFmtId="4" fontId="51" fillId="37" borderId="67">
      <alignment horizontal="right" vertical="top" shrinkToFit="1"/>
    </xf>
    <xf numFmtId="4" fontId="51" fillId="38" borderId="67">
      <alignment horizontal="right" vertical="top" shrinkToFit="1"/>
    </xf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39" borderId="0"/>
    <xf numFmtId="1" fontId="50" fillId="0" borderId="63">
      <alignment vertical="top" wrapText="1"/>
    </xf>
    <xf numFmtId="0" fontId="50" fillId="40" borderId="0"/>
    <xf numFmtId="4" fontId="50" fillId="0" borderId="63">
      <alignment horizontal="right" vertical="top" shrinkToFit="1"/>
    </xf>
    <xf numFmtId="0" fontId="50" fillId="39" borderId="0">
      <alignment shrinkToFit="1"/>
    </xf>
    <xf numFmtId="0" fontId="50" fillId="0" borderId="0">
      <alignment vertical="top"/>
    </xf>
    <xf numFmtId="0" fontId="50" fillId="39" borderId="0">
      <alignment horizontal="center"/>
    </xf>
  </cellStyleXfs>
  <cellXfs count="320">
    <xf numFmtId="0" fontId="0" fillId="0" borderId="0" xfId="0"/>
    <xf numFmtId="164" fontId="4" fillId="0" borderId="3" xfId="1" applyNumberFormat="1" applyFont="1" applyFill="1" applyBorder="1" applyAlignment="1" applyProtection="1">
      <protection hidden="1"/>
    </xf>
    <xf numFmtId="166" fontId="4" fillId="0" borderId="3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166" fontId="3" fillId="0" borderId="4" xfId="1" applyNumberFormat="1" applyFont="1" applyFill="1" applyBorder="1" applyAlignment="1" applyProtection="1">
      <protection hidden="1"/>
    </xf>
    <xf numFmtId="164" fontId="4" fillId="0" borderId="4" xfId="2" applyNumberFormat="1" applyFont="1" applyFill="1" applyBorder="1" applyAlignment="1" applyProtection="1">
      <protection hidden="1"/>
    </xf>
    <xf numFmtId="164" fontId="4" fillId="0" borderId="5" xfId="2" applyNumberFormat="1" applyFont="1" applyFill="1" applyBorder="1" applyAlignment="1" applyProtection="1">
      <protection hidden="1"/>
    </xf>
    <xf numFmtId="165" fontId="4" fillId="0" borderId="4" xfId="1" applyNumberFormat="1" applyFont="1" applyFill="1" applyBorder="1" applyAlignment="1" applyProtection="1">
      <protection hidden="1"/>
    </xf>
    <xf numFmtId="166" fontId="4" fillId="0" borderId="5" xfId="2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6" fontId="4" fillId="0" borderId="4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5" fontId="3" fillId="0" borderId="6" xfId="1" applyNumberFormat="1" applyFont="1" applyFill="1" applyBorder="1" applyAlignment="1" applyProtection="1">
      <protection hidden="1"/>
    </xf>
    <xf numFmtId="166" fontId="3" fillId="0" borderId="6" xfId="1" applyNumberFormat="1" applyFont="1" applyFill="1" applyBorder="1" applyAlignment="1" applyProtection="1">
      <protection hidden="1"/>
    </xf>
    <xf numFmtId="164" fontId="3" fillId="0" borderId="6" xfId="2" applyNumberFormat="1" applyFont="1" applyFill="1" applyBorder="1" applyAlignment="1" applyProtection="1">
      <protection hidden="1"/>
    </xf>
    <xf numFmtId="164" fontId="3" fillId="0" borderId="7" xfId="2" applyNumberFormat="1" applyFont="1" applyFill="1" applyBorder="1" applyAlignment="1" applyProtection="1">
      <protection hidden="1"/>
    </xf>
    <xf numFmtId="166" fontId="3" fillId="0" borderId="7" xfId="2" applyNumberFormat="1" applyFont="1" applyFill="1" applyBorder="1" applyAlignment="1" applyProtection="1">
      <protection hidden="1"/>
    </xf>
    <xf numFmtId="164" fontId="4" fillId="0" borderId="8" xfId="1" applyNumberFormat="1" applyFont="1" applyFill="1" applyBorder="1" applyAlignment="1" applyProtection="1">
      <protection hidden="1"/>
    </xf>
    <xf numFmtId="166" fontId="4" fillId="0" borderId="8" xfId="1" applyNumberFormat="1" applyFont="1" applyFill="1" applyBorder="1" applyAlignment="1" applyProtection="1">
      <protection hidden="1"/>
    </xf>
    <xf numFmtId="164" fontId="4" fillId="0" borderId="3" xfId="2" applyNumberFormat="1" applyFont="1" applyFill="1" applyBorder="1" applyAlignment="1" applyProtection="1">
      <protection hidden="1"/>
    </xf>
    <xf numFmtId="164" fontId="4" fillId="0" borderId="8" xfId="2" applyNumberFormat="1" applyFont="1" applyFill="1" applyBorder="1" applyAlignment="1" applyProtection="1">
      <protection hidden="1"/>
    </xf>
    <xf numFmtId="164" fontId="3" fillId="0" borderId="4" xfId="2" applyNumberFormat="1" applyFont="1" applyFill="1" applyBorder="1" applyAlignment="1" applyProtection="1">
      <protection hidden="1"/>
    </xf>
    <xf numFmtId="164" fontId="3" fillId="0" borderId="5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protection hidden="1"/>
    </xf>
    <xf numFmtId="166" fontId="3" fillId="0" borderId="5" xfId="2" applyNumberFormat="1" applyFont="1" applyFill="1" applyBorder="1" applyAlignment="1" applyProtection="1">
      <protection hidden="1"/>
    </xf>
    <xf numFmtId="166" fontId="4" fillId="0" borderId="3" xfId="2" applyNumberFormat="1" applyFont="1" applyFill="1" applyBorder="1" applyAlignment="1" applyProtection="1">
      <protection hidden="1"/>
    </xf>
    <xf numFmtId="167" fontId="8" fillId="0" borderId="13" xfId="1" applyNumberFormat="1" applyFont="1" applyFill="1" applyBorder="1" applyAlignment="1" applyProtection="1">
      <alignment wrapText="1"/>
      <protection hidden="1"/>
    </xf>
    <xf numFmtId="167" fontId="9" fillId="0" borderId="14" xfId="1" applyNumberFormat="1" applyFont="1" applyFill="1" applyBorder="1" applyAlignment="1" applyProtection="1">
      <alignment wrapText="1"/>
      <protection hidden="1"/>
    </xf>
    <xf numFmtId="167" fontId="8" fillId="0" borderId="14" xfId="2" applyNumberFormat="1" applyFont="1" applyFill="1" applyBorder="1" applyAlignment="1" applyProtection="1">
      <alignment wrapText="1"/>
      <protection hidden="1"/>
    </xf>
    <xf numFmtId="167" fontId="8" fillId="0" borderId="14" xfId="1" applyNumberFormat="1" applyFont="1" applyFill="1" applyBorder="1" applyAlignment="1" applyProtection="1">
      <alignment wrapText="1"/>
      <protection hidden="1"/>
    </xf>
    <xf numFmtId="167" fontId="9" fillId="0" borderId="15" xfId="1" applyNumberFormat="1" applyFont="1" applyFill="1" applyBorder="1" applyAlignment="1" applyProtection="1">
      <alignment wrapText="1"/>
      <protection hidden="1"/>
    </xf>
    <xf numFmtId="167" fontId="8" fillId="0" borderId="16" xfId="1" applyNumberFormat="1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166" fontId="9" fillId="0" borderId="14" xfId="3" applyNumberFormat="1" applyFont="1" applyFill="1" applyBorder="1" applyAlignment="1" applyProtection="1">
      <alignment horizontal="left" vertical="center" wrapText="1"/>
      <protection hidden="1"/>
    </xf>
    <xf numFmtId="167" fontId="8" fillId="0" borderId="16" xfId="2" applyNumberFormat="1" applyFont="1" applyFill="1" applyBorder="1" applyAlignment="1" applyProtection="1">
      <alignment wrapText="1"/>
      <protection hidden="1"/>
    </xf>
    <xf numFmtId="167" fontId="9" fillId="0" borderId="14" xfId="2" applyNumberFormat="1" applyFont="1" applyFill="1" applyBorder="1" applyAlignment="1" applyProtection="1">
      <alignment wrapText="1"/>
      <protection hidden="1"/>
    </xf>
    <xf numFmtId="0" fontId="8" fillId="0" borderId="13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4" xfId="2" applyNumberFormat="1" applyFont="1" applyFill="1" applyBorder="1" applyAlignment="1" applyProtection="1">
      <protection hidden="1"/>
    </xf>
    <xf numFmtId="166" fontId="4" fillId="0" borderId="4" xfId="2" applyNumberFormat="1" applyFont="1" applyFill="1" applyBorder="1" applyAlignment="1" applyProtection="1">
      <protection hidden="1"/>
    </xf>
    <xf numFmtId="0" fontId="0" fillId="0" borderId="0" xfId="0" applyAlignment="1">
      <alignment horizontal="right"/>
    </xf>
    <xf numFmtId="0" fontId="6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8" fillId="0" borderId="20" xfId="1" applyNumberFormat="1" applyFont="1" applyFill="1" applyBorder="1" applyAlignment="1" applyProtection="1">
      <alignment wrapText="1"/>
      <protection hidden="1"/>
    </xf>
    <xf numFmtId="164" fontId="4" fillId="0" borderId="21" xfId="1" applyNumberFormat="1" applyFont="1" applyFill="1" applyBorder="1" applyAlignment="1" applyProtection="1">
      <protection hidden="1"/>
    </xf>
    <xf numFmtId="166" fontId="4" fillId="0" borderId="21" xfId="1" applyNumberFormat="1" applyFont="1" applyFill="1" applyBorder="1" applyAlignment="1" applyProtection="1">
      <protection hidden="1"/>
    </xf>
    <xf numFmtId="164" fontId="3" fillId="0" borderId="5" xfId="1" applyNumberFormat="1" applyFont="1" applyFill="1" applyBorder="1" applyAlignment="1" applyProtection="1">
      <protection hidden="1"/>
    </xf>
    <xf numFmtId="166" fontId="3" fillId="0" borderId="5" xfId="1" applyNumberFormat="1" applyFont="1" applyFill="1" applyBorder="1" applyAlignment="1" applyProtection="1">
      <protection hidden="1"/>
    </xf>
    <xf numFmtId="165" fontId="4" fillId="0" borderId="5" xfId="2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166" fontId="3" fillId="0" borderId="2" xfId="1" applyNumberFormat="1" applyFont="1" applyFill="1" applyBorder="1" applyAlignment="1" applyProtection="1">
      <protection hidden="1"/>
    </xf>
    <xf numFmtId="164" fontId="4" fillId="0" borderId="10" xfId="2" applyNumberFormat="1" applyFont="1" applyFill="1" applyBorder="1" applyAlignment="1" applyProtection="1">
      <protection hidden="1"/>
    </xf>
    <xf numFmtId="166" fontId="4" fillId="0" borderId="10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alignment wrapText="1"/>
      <protection hidden="1"/>
    </xf>
    <xf numFmtId="164" fontId="5" fillId="0" borderId="4" xfId="2" applyNumberFormat="1" applyFont="1" applyFill="1" applyBorder="1" applyAlignment="1" applyProtection="1">
      <protection hidden="1"/>
    </xf>
    <xf numFmtId="0" fontId="0" fillId="0" borderId="0" xfId="0" applyNumberFormat="1" applyAlignment="1">
      <alignment horizontal="right"/>
    </xf>
    <xf numFmtId="0" fontId="0" fillId="0" borderId="4" xfId="0" applyBorder="1"/>
    <xf numFmtId="0" fontId="9" fillId="0" borderId="4" xfId="0" applyFont="1" applyFill="1" applyBorder="1" applyAlignment="1">
      <alignment horizontal="left" vertical="top" wrapText="1"/>
    </xf>
    <xf numFmtId="165" fontId="3" fillId="0" borderId="4" xfId="2" applyNumberFormat="1" applyFont="1" applyFill="1" applyBorder="1" applyAlignment="1" applyProtection="1">
      <alignment wrapText="1"/>
      <protection hidden="1"/>
    </xf>
    <xf numFmtId="166" fontId="3" fillId="0" borderId="4" xfId="2" applyNumberFormat="1" applyFont="1" applyFill="1" applyBorder="1" applyAlignment="1" applyProtection="1">
      <protection hidden="1"/>
    </xf>
    <xf numFmtId="0" fontId="0" fillId="0" borderId="0" xfId="0" applyFill="1"/>
    <xf numFmtId="49" fontId="0" fillId="0" borderId="0" xfId="0" applyNumberFormat="1"/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49" fontId="7" fillId="0" borderId="4" xfId="1" applyNumberFormat="1" applyFont="1" applyFill="1" applyBorder="1" applyAlignment="1" applyProtection="1">
      <alignment horizontal="centerContinuous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49" fontId="15" fillId="0" borderId="4" xfId="1" applyNumberFormat="1" applyFont="1" applyFill="1" applyBorder="1" applyAlignment="1" applyProtection="1">
      <alignment horizontal="left"/>
      <protection hidden="1"/>
    </xf>
    <xf numFmtId="49" fontId="8" fillId="0" borderId="4" xfId="1" applyNumberFormat="1" applyFont="1" applyFill="1" applyBorder="1" applyAlignment="1" applyProtection="1">
      <alignment horizontal="center"/>
      <protection hidden="1"/>
    </xf>
    <xf numFmtId="168" fontId="11" fillId="0" borderId="4" xfId="1" applyNumberFormat="1" applyFont="1" applyFill="1" applyBorder="1" applyAlignment="1" applyProtection="1">
      <alignment horizontal="center"/>
      <protection hidden="1"/>
    </xf>
    <xf numFmtId="49" fontId="8" fillId="0" borderId="4" xfId="1" applyNumberFormat="1" applyFont="1" applyFill="1" applyBorder="1" applyAlignment="1" applyProtection="1">
      <alignment wrapText="1"/>
      <protection hidden="1"/>
    </xf>
    <xf numFmtId="49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2" applyNumberFormat="1" applyFont="1" applyFill="1" applyBorder="1" applyAlignment="1" applyProtection="1">
      <alignment wrapText="1"/>
      <protection hidden="1"/>
    </xf>
    <xf numFmtId="49" fontId="8" fillId="0" borderId="4" xfId="2" applyNumberFormat="1" applyFont="1" applyFill="1" applyBorder="1" applyAlignment="1" applyProtection="1">
      <alignment wrapText="1"/>
      <protection hidden="1"/>
    </xf>
    <xf numFmtId="168" fontId="11" fillId="0" borderId="4" xfId="1" applyNumberFormat="1" applyFont="1" applyFill="1" applyBorder="1" applyAlignment="1">
      <alignment horizontal="center"/>
    </xf>
    <xf numFmtId="49" fontId="9" fillId="0" borderId="4" xfId="2" applyNumberFormat="1" applyFont="1" applyFill="1" applyBorder="1" applyAlignment="1" applyProtection="1">
      <alignment wrapText="1"/>
      <protection hidden="1"/>
    </xf>
    <xf numFmtId="168" fontId="13" fillId="0" borderId="4" xfId="1" applyNumberFormat="1" applyFont="1" applyFill="1" applyBorder="1" applyAlignment="1" applyProtection="1">
      <alignment horizontal="center"/>
      <protection hidden="1"/>
    </xf>
    <xf numFmtId="49" fontId="9" fillId="0" borderId="4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49" fontId="0" fillId="0" borderId="4" xfId="0" applyNumberFormat="1" applyBorder="1"/>
    <xf numFmtId="167" fontId="10" fillId="0" borderId="4" xfId="2" applyNumberFormat="1" applyFont="1" applyFill="1" applyBorder="1" applyAlignment="1" applyProtection="1">
      <alignment wrapText="1"/>
      <protection hidden="1"/>
    </xf>
    <xf numFmtId="165" fontId="5" fillId="0" borderId="4" xfId="2" applyNumberFormat="1" applyFont="1" applyFill="1" applyBorder="1" applyAlignment="1" applyProtection="1">
      <alignment wrapText="1"/>
      <protection hidden="1"/>
    </xf>
    <xf numFmtId="166" fontId="5" fillId="0" borderId="4" xfId="2" applyNumberFormat="1" applyFont="1" applyFill="1" applyBorder="1" applyAlignment="1" applyProtection="1">
      <protection hidden="1"/>
    </xf>
    <xf numFmtId="0" fontId="0" fillId="0" borderId="0" xfId="0" applyFill="1" applyAlignment="1">
      <alignment horizontal="right"/>
    </xf>
    <xf numFmtId="168" fontId="0" fillId="0" borderId="0" xfId="0" applyNumberFormat="1"/>
    <xf numFmtId="0" fontId="0" fillId="0" borderId="0" xfId="0"/>
    <xf numFmtId="164" fontId="4" fillId="0" borderId="4" xfId="1" applyNumberFormat="1" applyFont="1" applyFill="1" applyBorder="1" applyAlignment="1" applyProtection="1">
      <alignment horizontal="right"/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0" fillId="0" borderId="0" xfId="0" applyAlignment="1">
      <alignment wrapText="1"/>
    </xf>
    <xf numFmtId="0" fontId="1" fillId="33" borderId="1" xfId="0" applyFont="1" applyFill="1" applyBorder="1" applyAlignment="1">
      <alignment horizontal="center" vertical="center" wrapText="1"/>
    </xf>
    <xf numFmtId="168" fontId="11" fillId="33" borderId="9" xfId="1" applyNumberFormat="1" applyFont="1" applyFill="1" applyBorder="1" applyAlignment="1" applyProtection="1">
      <alignment horizontal="center"/>
      <protection hidden="1"/>
    </xf>
    <xf numFmtId="168" fontId="11" fillId="33" borderId="17" xfId="1" applyNumberFormat="1" applyFont="1" applyFill="1" applyBorder="1" applyAlignment="1">
      <alignment horizontal="center"/>
    </xf>
    <xf numFmtId="168" fontId="2" fillId="33" borderId="5" xfId="1" applyNumberFormat="1" applyFont="1" applyFill="1" applyBorder="1" applyAlignment="1">
      <alignment horizontal="center"/>
    </xf>
    <xf numFmtId="168" fontId="11" fillId="33" borderId="10" xfId="1" applyNumberFormat="1" applyFont="1" applyFill="1" applyBorder="1" applyAlignment="1" applyProtection="1">
      <alignment horizontal="center"/>
      <protection hidden="1"/>
    </xf>
    <xf numFmtId="168" fontId="11" fillId="33" borderId="10" xfId="1" applyNumberFormat="1" applyFont="1" applyFill="1" applyBorder="1" applyAlignment="1">
      <alignment horizontal="center"/>
    </xf>
    <xf numFmtId="168" fontId="11" fillId="33" borderId="5" xfId="1" applyNumberFormat="1" applyFont="1" applyFill="1" applyBorder="1" applyAlignment="1" applyProtection="1">
      <alignment horizontal="center"/>
      <protection hidden="1"/>
    </xf>
    <xf numFmtId="168" fontId="11" fillId="33" borderId="5" xfId="1" applyNumberFormat="1" applyFont="1" applyFill="1" applyBorder="1" applyAlignment="1">
      <alignment horizontal="center"/>
    </xf>
    <xf numFmtId="168" fontId="11" fillId="33" borderId="9" xfId="1" applyNumberFormat="1" applyFont="1" applyFill="1" applyBorder="1" applyAlignment="1" applyProtection="1">
      <alignment horizontal="right"/>
      <protection hidden="1"/>
    </xf>
    <xf numFmtId="168" fontId="2" fillId="33" borderId="5" xfId="1" applyNumberFormat="1" applyFont="1" applyFill="1" applyBorder="1" applyAlignment="1">
      <alignment horizontal="right"/>
    </xf>
    <xf numFmtId="168" fontId="11" fillId="33" borderId="10" xfId="1" applyNumberFormat="1" applyFont="1" applyFill="1" applyBorder="1" applyAlignment="1">
      <alignment horizontal="right"/>
    </xf>
    <xf numFmtId="168" fontId="11" fillId="33" borderId="5" xfId="1" applyNumberFormat="1" applyFont="1" applyFill="1" applyBorder="1" applyAlignment="1">
      <alignment horizontal="right"/>
    </xf>
    <xf numFmtId="168" fontId="11" fillId="33" borderId="4" xfId="1" applyNumberFormat="1" applyFont="1" applyFill="1" applyBorder="1" applyAlignment="1">
      <alignment horizontal="right"/>
    </xf>
    <xf numFmtId="168" fontId="2" fillId="33" borderId="10" xfId="1" applyNumberFormat="1" applyFont="1" applyFill="1" applyBorder="1" applyAlignment="1">
      <alignment horizontal="right"/>
    </xf>
    <xf numFmtId="168" fontId="2" fillId="33" borderId="7" xfId="1" applyNumberFormat="1" applyFont="1" applyFill="1" applyBorder="1" applyAlignment="1">
      <alignment horizontal="right"/>
    </xf>
    <xf numFmtId="168" fontId="11" fillId="33" borderId="22" xfId="1" applyNumberFormat="1" applyFont="1" applyFill="1" applyBorder="1" applyAlignment="1" applyProtection="1">
      <alignment horizontal="center"/>
      <protection hidden="1"/>
    </xf>
    <xf numFmtId="0" fontId="16" fillId="0" borderId="0" xfId="0" applyFont="1"/>
    <xf numFmtId="49" fontId="16" fillId="0" borderId="0" xfId="0" applyNumberFormat="1" applyFont="1"/>
    <xf numFmtId="168" fontId="16" fillId="0" borderId="0" xfId="0" applyNumberFormat="1" applyFont="1" applyFill="1"/>
    <xf numFmtId="168" fontId="11" fillId="34" borderId="4" xfId="1" applyNumberFormat="1" applyFont="1" applyFill="1" applyBorder="1" applyAlignment="1">
      <alignment horizontal="center"/>
    </xf>
    <xf numFmtId="168" fontId="2" fillId="33" borderId="4" xfId="1" applyNumberFormat="1" applyFont="1" applyFill="1" applyBorder="1" applyAlignment="1">
      <alignment horizontal="right"/>
    </xf>
    <xf numFmtId="0" fontId="36" fillId="0" borderId="0" xfId="0" applyFont="1" applyAlignment="1">
      <alignment horizontal="center" vertical="center"/>
    </xf>
    <xf numFmtId="0" fontId="0" fillId="0" borderId="4" xfId="0" applyBorder="1" applyAlignment="1">
      <alignment wrapText="1"/>
    </xf>
    <xf numFmtId="0" fontId="34" fillId="0" borderId="4" xfId="0" applyFont="1" applyBorder="1"/>
    <xf numFmtId="0" fontId="34" fillId="0" borderId="4" xfId="0" applyFont="1" applyBorder="1" applyAlignment="1">
      <alignment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168" fontId="2" fillId="33" borderId="18" xfId="1" applyNumberFormat="1" applyFont="1" applyFill="1" applyBorder="1" applyAlignment="1" applyProtection="1">
      <alignment horizontal="center"/>
      <protection hidden="1"/>
    </xf>
    <xf numFmtId="168" fontId="2" fillId="33" borderId="5" xfId="1" applyNumberFormat="1" applyFont="1" applyFill="1" applyBorder="1" applyAlignment="1" applyProtection="1">
      <alignment horizontal="center"/>
      <protection hidden="1"/>
    </xf>
    <xf numFmtId="164" fontId="4" fillId="0" borderId="38" xfId="1" applyNumberFormat="1" applyFont="1" applyFill="1" applyBorder="1" applyAlignment="1" applyProtection="1">
      <protection hidden="1"/>
    </xf>
    <xf numFmtId="49" fontId="8" fillId="0" borderId="8" xfId="1" applyNumberFormat="1" applyFont="1" applyFill="1" applyBorder="1" applyAlignment="1" applyProtection="1">
      <alignment wrapText="1"/>
      <protection hidden="1"/>
    </xf>
    <xf numFmtId="49" fontId="8" fillId="0" borderId="23" xfId="1" applyNumberFormat="1" applyFont="1" applyFill="1" applyBorder="1" applyAlignment="1" applyProtection="1">
      <alignment wrapText="1"/>
      <protection hidden="1"/>
    </xf>
    <xf numFmtId="168" fontId="2" fillId="33" borderId="10" xfId="1" applyNumberFormat="1" applyFont="1" applyFill="1" applyBorder="1" applyAlignment="1" applyProtection="1">
      <alignment horizontal="center"/>
      <protection hidden="1"/>
    </xf>
    <xf numFmtId="168" fontId="2" fillId="33" borderId="39" xfId="1" applyNumberFormat="1" applyFont="1" applyFill="1" applyBorder="1" applyAlignment="1" applyProtection="1">
      <alignment horizontal="center"/>
      <protection hidden="1"/>
    </xf>
    <xf numFmtId="168" fontId="11" fillId="33" borderId="26" xfId="1" applyNumberFormat="1" applyFont="1" applyFill="1" applyBorder="1" applyAlignment="1" applyProtection="1">
      <alignment horizontal="center"/>
      <protection hidden="1"/>
    </xf>
    <xf numFmtId="0" fontId="0" fillId="0" borderId="0" xfId="0" applyFont="1"/>
    <xf numFmtId="168" fontId="2" fillId="33" borderId="18" xfId="1" applyNumberFormat="1" applyFont="1" applyFill="1" applyBorder="1" applyAlignment="1">
      <alignment horizontal="right"/>
    </xf>
    <xf numFmtId="167" fontId="9" fillId="0" borderId="24" xfId="2" applyNumberFormat="1" applyFont="1" applyFill="1" applyBorder="1" applyAlignment="1" applyProtection="1">
      <alignment wrapText="1"/>
      <protection hidden="1"/>
    </xf>
    <xf numFmtId="164" fontId="4" fillId="0" borderId="19" xfId="1" applyNumberFormat="1" applyFont="1" applyFill="1" applyBorder="1" applyAlignment="1" applyProtection="1">
      <protection hidden="1"/>
    </xf>
    <xf numFmtId="166" fontId="4" fillId="0" borderId="19" xfId="1" applyNumberFormat="1" applyFont="1" applyFill="1" applyBorder="1" applyAlignment="1" applyProtection="1">
      <protection hidden="1"/>
    </xf>
    <xf numFmtId="167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1" applyNumberFormat="1" applyFont="1" applyFill="1" applyBorder="1" applyAlignment="1" applyProtection="1">
      <alignment wrapText="1"/>
      <protection hidden="1"/>
    </xf>
    <xf numFmtId="49" fontId="8" fillId="0" borderId="4" xfId="0" applyNumberFormat="1" applyFont="1" applyFill="1" applyBorder="1" applyAlignment="1">
      <alignment horizontal="left" vertical="top" wrapText="1"/>
    </xf>
    <xf numFmtId="168" fontId="0" fillId="0" borderId="0" xfId="0" applyNumberFormat="1" applyFill="1"/>
    <xf numFmtId="0" fontId="8" fillId="0" borderId="14" xfId="0" applyFont="1" applyFill="1" applyBorder="1" applyAlignment="1">
      <alignment horizontal="left" vertical="top" wrapText="1"/>
    </xf>
    <xf numFmtId="168" fontId="2" fillId="33" borderId="18" xfId="1" applyNumberFormat="1" applyFont="1" applyFill="1" applyBorder="1" applyAlignment="1">
      <alignment horizontal="center"/>
    </xf>
    <xf numFmtId="167" fontId="9" fillId="0" borderId="12" xfId="1" applyNumberFormat="1" applyFont="1" applyFill="1" applyBorder="1" applyAlignment="1" applyProtection="1">
      <alignment wrapText="1"/>
      <protection hidden="1"/>
    </xf>
    <xf numFmtId="167" fontId="8" fillId="0" borderId="24" xfId="1" applyNumberFormat="1" applyFont="1" applyFill="1" applyBorder="1" applyAlignment="1" applyProtection="1">
      <alignment wrapText="1"/>
      <protection hidden="1"/>
    </xf>
    <xf numFmtId="168" fontId="2" fillId="33" borderId="10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 applyProtection="1">
      <protection hidden="1"/>
    </xf>
    <xf numFmtId="166" fontId="4" fillId="0" borderId="5" xfId="1" applyNumberFormat="1" applyFont="1" applyFill="1" applyBorder="1" applyAlignment="1" applyProtection="1">
      <protection hidden="1"/>
    </xf>
    <xf numFmtId="49" fontId="3" fillId="0" borderId="4" xfId="1" applyNumberFormat="1" applyFont="1" applyFill="1" applyBorder="1" applyAlignment="1" applyProtection="1">
      <alignment horizontal="right"/>
      <protection hidden="1"/>
    </xf>
    <xf numFmtId="164" fontId="3" fillId="0" borderId="8" xfId="1" applyNumberFormat="1" applyFont="1" applyFill="1" applyBorder="1" applyAlignment="1" applyProtection="1">
      <protection hidden="1"/>
    </xf>
    <xf numFmtId="166" fontId="3" fillId="0" borderId="8" xfId="1" applyNumberFormat="1" applyFont="1" applyFill="1" applyBorder="1" applyAlignment="1" applyProtection="1">
      <protection hidden="1"/>
    </xf>
    <xf numFmtId="49" fontId="3" fillId="0" borderId="21" xfId="1" applyNumberFormat="1" applyFont="1" applyFill="1" applyBorder="1" applyAlignment="1" applyProtection="1">
      <alignment horizontal="right"/>
      <protection hidden="1"/>
    </xf>
    <xf numFmtId="49" fontId="4" fillId="0" borderId="4" xfId="1" applyNumberFormat="1" applyFont="1" applyFill="1" applyBorder="1" applyAlignment="1" applyProtection="1">
      <alignment horizontal="right"/>
      <protection hidden="1"/>
    </xf>
    <xf numFmtId="49" fontId="4" fillId="0" borderId="19" xfId="1" applyNumberFormat="1" applyFont="1" applyFill="1" applyBorder="1" applyAlignment="1" applyProtection="1">
      <alignment horizontal="right"/>
      <protection hidden="1"/>
    </xf>
    <xf numFmtId="168" fontId="11" fillId="33" borderId="40" xfId="1" applyNumberFormat="1" applyFont="1" applyFill="1" applyBorder="1" applyAlignment="1" applyProtection="1">
      <alignment horizontal="center"/>
      <protection hidden="1"/>
    </xf>
    <xf numFmtId="168" fontId="11" fillId="33" borderId="4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7" fillId="0" borderId="41" xfId="1" applyNumberFormat="1" applyFont="1" applyFill="1" applyBorder="1" applyAlignment="1" applyProtection="1">
      <alignment horizontal="centerContinuous"/>
      <protection hidden="1"/>
    </xf>
    <xf numFmtId="0" fontId="7" fillId="33" borderId="6" xfId="1" applyNumberFormat="1" applyFont="1" applyFill="1" applyBorder="1" applyAlignment="1" applyProtection="1">
      <alignment horizontal="centerContinuous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165" fontId="3" fillId="0" borderId="7" xfId="2" applyNumberFormat="1" applyFont="1" applyFill="1" applyBorder="1" applyAlignment="1" applyProtection="1">
      <alignment wrapText="1"/>
      <protection hidden="1"/>
    </xf>
    <xf numFmtId="167" fontId="8" fillId="0" borderId="43" xfId="1" applyNumberFormat="1" applyFont="1" applyFill="1" applyBorder="1" applyAlignment="1" applyProtection="1">
      <alignment wrapText="1"/>
      <protection hidden="1"/>
    </xf>
    <xf numFmtId="164" fontId="4" fillId="0" borderId="8" xfId="1" applyNumberFormat="1" applyFont="1" applyFill="1" applyBorder="1" applyAlignment="1" applyProtection="1">
      <alignment horizontal="right"/>
      <protection hidden="1"/>
    </xf>
    <xf numFmtId="165" fontId="3" fillId="0" borderId="8" xfId="1" applyNumberFormat="1" applyFont="1" applyFill="1" applyBorder="1" applyAlignment="1" applyProtection="1">
      <protection hidden="1"/>
    </xf>
    <xf numFmtId="167" fontId="9" fillId="0" borderId="16" xfId="1" applyNumberFormat="1" applyFont="1" applyFill="1" applyBorder="1" applyAlignment="1" applyProtection="1">
      <alignment wrapText="1"/>
      <protection hidden="1"/>
    </xf>
    <xf numFmtId="168" fontId="12" fillId="33" borderId="10" xfId="1" applyNumberFormat="1" applyFont="1" applyFill="1" applyBorder="1" applyAlignment="1" applyProtection="1">
      <alignment horizontal="right"/>
      <protection hidden="1"/>
    </xf>
    <xf numFmtId="49" fontId="8" fillId="0" borderId="4" xfId="1" applyNumberFormat="1" applyFont="1" applyFill="1" applyBorder="1" applyAlignment="1" applyProtection="1">
      <alignment horizontal="left"/>
      <protection hidden="1"/>
    </xf>
    <xf numFmtId="168" fontId="11" fillId="33" borderId="4" xfId="1" applyNumberFormat="1" applyFont="1" applyFill="1" applyBorder="1" applyAlignment="1" applyProtection="1">
      <alignment horizontal="right"/>
      <protection hidden="1"/>
    </xf>
    <xf numFmtId="167" fontId="9" fillId="0" borderId="4" xfId="2" applyNumberFormat="1" applyFont="1" applyFill="1" applyBorder="1" applyAlignment="1" applyProtection="1">
      <alignment wrapText="1"/>
      <protection hidden="1"/>
    </xf>
    <xf numFmtId="166" fontId="9" fillId="0" borderId="4" xfId="3" applyNumberFormat="1" applyFont="1" applyFill="1" applyBorder="1" applyAlignment="1" applyProtection="1">
      <alignment horizontal="left" vertical="center" wrapText="1"/>
      <protection hidden="1"/>
    </xf>
    <xf numFmtId="168" fontId="12" fillId="33" borderId="4" xfId="1" applyNumberFormat="1" applyFont="1" applyFill="1" applyBorder="1" applyAlignment="1" applyProtection="1">
      <alignment horizontal="right"/>
      <protection hidden="1"/>
    </xf>
    <xf numFmtId="165" fontId="3" fillId="0" borderId="4" xfId="2" applyNumberFormat="1" applyFont="1" applyFill="1" applyBorder="1" applyAlignment="1" applyProtection="1">
      <protection hidden="1"/>
    </xf>
    <xf numFmtId="0" fontId="8" fillId="0" borderId="4" xfId="0" applyFont="1" applyFill="1" applyBorder="1" applyAlignment="1">
      <alignment horizontal="justify" vertical="top" wrapText="1"/>
    </xf>
    <xf numFmtId="0" fontId="17" fillId="0" borderId="23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41" fillId="0" borderId="47" xfId="0" applyFont="1" applyFill="1" applyBorder="1" applyAlignment="1">
      <alignment wrapText="1"/>
    </xf>
    <xf numFmtId="168" fontId="42" fillId="0" borderId="14" xfId="0" applyNumberFormat="1" applyFont="1" applyFill="1" applyBorder="1" applyAlignment="1">
      <alignment horizontal="center"/>
    </xf>
    <xf numFmtId="168" fontId="42" fillId="0" borderId="4" xfId="0" applyNumberFormat="1" applyFont="1" applyFill="1" applyBorder="1" applyAlignment="1">
      <alignment horizontal="center"/>
    </xf>
    <xf numFmtId="168" fontId="38" fillId="0" borderId="8" xfId="0" applyNumberFormat="1" applyFont="1" applyFill="1" applyBorder="1" applyAlignment="1">
      <alignment horizontal="center"/>
    </xf>
    <xf numFmtId="168" fontId="39" fillId="0" borderId="49" xfId="0" applyNumberFormat="1" applyFont="1" applyFill="1" applyBorder="1" applyAlignment="1">
      <alignment horizontal="center"/>
    </xf>
    <xf numFmtId="0" fontId="41" fillId="0" borderId="47" xfId="0" applyFont="1" applyFill="1" applyBorder="1" applyAlignment="1">
      <alignment vertical="top" wrapText="1"/>
    </xf>
    <xf numFmtId="0" fontId="39" fillId="0" borderId="23" xfId="0" applyFont="1" applyFill="1" applyBorder="1"/>
    <xf numFmtId="168" fontId="39" fillId="0" borderId="50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164" fontId="3" fillId="0" borderId="54" xfId="1" applyNumberFormat="1" applyFont="1" applyFill="1" applyBorder="1" applyAlignment="1" applyProtection="1">
      <protection hidden="1"/>
    </xf>
    <xf numFmtId="165" fontId="3" fillId="0" borderId="54" xfId="1" applyNumberFormat="1" applyFont="1" applyFill="1" applyBorder="1" applyAlignment="1" applyProtection="1">
      <protection hidden="1"/>
    </xf>
    <xf numFmtId="167" fontId="9" fillId="0" borderId="24" xfId="1" applyNumberFormat="1" applyFont="1" applyFill="1" applyBorder="1" applyAlignment="1" applyProtection="1">
      <alignment wrapText="1"/>
      <protection hidden="1"/>
    </xf>
    <xf numFmtId="168" fontId="2" fillId="33" borderId="53" xfId="1" applyNumberFormat="1" applyFont="1" applyFill="1" applyBorder="1" applyAlignment="1" applyProtection="1">
      <alignment horizontal="center"/>
      <protection hidden="1"/>
    </xf>
    <xf numFmtId="167" fontId="9" fillId="0" borderId="58" xfId="1" applyNumberFormat="1" applyFont="1" applyFill="1" applyBorder="1" applyAlignment="1" applyProtection="1">
      <alignment wrapText="1"/>
      <protection hidden="1"/>
    </xf>
    <xf numFmtId="168" fontId="2" fillId="33" borderId="55" xfId="1" applyNumberFormat="1" applyFont="1" applyFill="1" applyBorder="1" applyAlignment="1" applyProtection="1">
      <alignment horizontal="center"/>
      <protection hidden="1"/>
    </xf>
    <xf numFmtId="168" fontId="11" fillId="33" borderId="57" xfId="1" applyNumberFormat="1" applyFont="1" applyFill="1" applyBorder="1" applyAlignment="1" applyProtection="1">
      <alignment horizontal="center" vertical="center"/>
      <protection hidden="1"/>
    </xf>
    <xf numFmtId="164" fontId="4" fillId="0" borderId="6" xfId="1" applyNumberFormat="1" applyFont="1" applyFill="1" applyBorder="1" applyAlignment="1" applyProtection="1">
      <protection hidden="1"/>
    </xf>
    <xf numFmtId="168" fontId="11" fillId="33" borderId="53" xfId="1" applyNumberFormat="1" applyFont="1" applyFill="1" applyBorder="1" applyAlignment="1" applyProtection="1">
      <alignment horizontal="center"/>
      <protection hidden="1"/>
    </xf>
    <xf numFmtId="0" fontId="15" fillId="0" borderId="56" xfId="0" applyFont="1" applyFill="1" applyBorder="1" applyAlignment="1">
      <alignment horizontal="left" vertical="top" wrapText="1"/>
    </xf>
    <xf numFmtId="49" fontId="8" fillId="0" borderId="21" xfId="2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protection hidden="1"/>
    </xf>
    <xf numFmtId="167" fontId="8" fillId="0" borderId="24" xfId="2" applyNumberFormat="1" applyFont="1" applyFill="1" applyBorder="1" applyAlignment="1" applyProtection="1">
      <alignment wrapText="1"/>
      <protection hidden="1"/>
    </xf>
    <xf numFmtId="49" fontId="9" fillId="0" borderId="54" xfId="2" applyNumberFormat="1" applyFont="1" applyFill="1" applyBorder="1" applyAlignment="1" applyProtection="1">
      <alignment wrapText="1"/>
      <protection hidden="1"/>
    </xf>
    <xf numFmtId="165" fontId="4" fillId="0" borderId="7" xfId="2" applyNumberFormat="1" applyFont="1" applyFill="1" applyBorder="1" applyAlignment="1" applyProtection="1">
      <alignment wrapText="1"/>
      <protection hidden="1"/>
    </xf>
    <xf numFmtId="49" fontId="8" fillId="0" borderId="8" xfId="2" applyNumberFormat="1" applyFont="1" applyFill="1" applyBorder="1" applyAlignment="1" applyProtection="1">
      <alignment wrapText="1"/>
      <protection hidden="1"/>
    </xf>
    <xf numFmtId="168" fontId="38" fillId="0" borderId="21" xfId="0" applyNumberFormat="1" applyFont="1" applyFill="1" applyBorder="1" applyAlignment="1">
      <alignment horizontal="center"/>
    </xf>
    <xf numFmtId="168" fontId="42" fillId="0" borderId="25" xfId="0" applyNumberFormat="1" applyFont="1" applyFill="1" applyBorder="1" applyAlignment="1">
      <alignment horizontal="center"/>
    </xf>
    <xf numFmtId="168" fontId="38" fillId="0" borderId="51" xfId="0" applyNumberFormat="1" applyFont="1" applyFill="1" applyBorder="1" applyAlignment="1">
      <alignment horizontal="center"/>
    </xf>
    <xf numFmtId="168" fontId="37" fillId="33" borderId="18" xfId="1" applyNumberFormat="1" applyFont="1" applyFill="1" applyBorder="1" applyAlignment="1">
      <alignment horizontal="center"/>
    </xf>
    <xf numFmtId="168" fontId="2" fillId="33" borderId="4" xfId="1" applyNumberFormat="1" applyFont="1" applyFill="1" applyBorder="1" applyAlignment="1" applyProtection="1">
      <alignment horizontal="right"/>
      <protection hidden="1"/>
    </xf>
    <xf numFmtId="0" fontId="9" fillId="0" borderId="36" xfId="0" applyFont="1" applyFill="1" applyBorder="1" applyAlignment="1">
      <alignment horizontal="left" vertical="top" wrapText="1"/>
    </xf>
    <xf numFmtId="168" fontId="42" fillId="0" borderId="59" xfId="0" applyNumberFormat="1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168" fontId="42" fillId="0" borderId="60" xfId="0" applyNumberFormat="1" applyFont="1" applyFill="1" applyBorder="1" applyAlignment="1">
      <alignment horizontal="center"/>
    </xf>
    <xf numFmtId="168" fontId="42" fillId="0" borderId="36" xfId="0" applyNumberFormat="1" applyFont="1" applyFill="1" applyBorder="1" applyAlignment="1">
      <alignment horizontal="center"/>
    </xf>
    <xf numFmtId="167" fontId="9" fillId="0" borderId="36" xfId="1" applyNumberFormat="1" applyFont="1" applyFill="1" applyBorder="1" applyAlignment="1" applyProtection="1">
      <alignment wrapText="1"/>
      <protection hidden="1"/>
    </xf>
    <xf numFmtId="165" fontId="4" fillId="0" borderId="19" xfId="1" applyNumberFormat="1" applyFont="1" applyFill="1" applyBorder="1" applyAlignment="1" applyProtection="1">
      <protection hidden="1"/>
    </xf>
    <xf numFmtId="164" fontId="3" fillId="0" borderId="8" xfId="2" applyNumberFormat="1" applyFont="1" applyFill="1" applyBorder="1" applyAlignment="1" applyProtection="1">
      <protection hidden="1"/>
    </xf>
    <xf numFmtId="164" fontId="3" fillId="0" borderId="10" xfId="2" applyNumberFormat="1" applyFont="1" applyFill="1" applyBorder="1" applyAlignment="1" applyProtection="1">
      <protection hidden="1"/>
    </xf>
    <xf numFmtId="166" fontId="3" fillId="0" borderId="10" xfId="2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alignment horizontal="right"/>
      <protection hidden="1"/>
    </xf>
    <xf numFmtId="0" fontId="8" fillId="0" borderId="36" xfId="0" applyFont="1" applyFill="1" applyBorder="1" applyAlignment="1">
      <alignment horizontal="left" vertical="top" wrapText="1"/>
    </xf>
    <xf numFmtId="164" fontId="4" fillId="0" borderId="2" xfId="2" applyNumberFormat="1" applyFont="1" applyFill="1" applyBorder="1" applyAlignment="1" applyProtection="1">
      <protection hidden="1"/>
    </xf>
    <xf numFmtId="0" fontId="17" fillId="0" borderId="59" xfId="0" applyFont="1" applyFill="1" applyBorder="1" applyAlignment="1">
      <alignment horizontal="center"/>
    </xf>
    <xf numFmtId="168" fontId="11" fillId="33" borderId="18" xfId="1" applyNumberFormat="1" applyFont="1" applyFill="1" applyBorder="1" applyAlignment="1" applyProtection="1">
      <alignment horizontal="center"/>
      <protection hidden="1"/>
    </xf>
    <xf numFmtId="0" fontId="6" fillId="33" borderId="21" xfId="0" applyNumberFormat="1" applyFont="1" applyFill="1" applyBorder="1" applyAlignment="1">
      <alignment horizontal="center" vertical="center" wrapText="1"/>
    </xf>
    <xf numFmtId="0" fontId="7" fillId="33" borderId="2" xfId="1" applyNumberFormat="1" applyFont="1" applyFill="1" applyBorder="1" applyAlignment="1" applyProtection="1">
      <alignment horizontal="centerContinuous"/>
      <protection hidden="1"/>
    </xf>
    <xf numFmtId="49" fontId="3" fillId="0" borderId="2" xfId="1" applyNumberFormat="1" applyFont="1" applyFill="1" applyBorder="1" applyAlignment="1" applyProtection="1">
      <protection hidden="1"/>
    </xf>
    <xf numFmtId="49" fontId="4" fillId="0" borderId="4" xfId="1" applyNumberFormat="1" applyFont="1" applyFill="1" applyBorder="1" applyAlignment="1" applyProtection="1">
      <protection hidden="1"/>
    </xf>
    <xf numFmtId="49" fontId="3" fillId="0" borderId="4" xfId="1" applyNumberFormat="1" applyFont="1" applyFill="1" applyBorder="1" applyAlignment="1" applyProtection="1">
      <protection hidden="1"/>
    </xf>
    <xf numFmtId="49" fontId="1" fillId="0" borderId="4" xfId="45" applyNumberFormat="1" applyFont="1" applyBorder="1" applyAlignment="1"/>
    <xf numFmtId="49" fontId="34" fillId="0" borderId="4" xfId="0" applyNumberFormat="1" applyFont="1" applyBorder="1"/>
    <xf numFmtId="0" fontId="15" fillId="0" borderId="8" xfId="0" applyFont="1" applyFill="1" applyBorder="1" applyAlignment="1">
      <alignment horizontal="left" vertical="top" wrapText="1"/>
    </xf>
    <xf numFmtId="49" fontId="0" fillId="0" borderId="8" xfId="0" applyNumberFormat="1" applyBorder="1"/>
    <xf numFmtId="0" fontId="0" fillId="0" borderId="8" xfId="0" applyBorder="1"/>
    <xf numFmtId="168" fontId="11" fillId="0" borderId="8" xfId="1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ill="1" applyAlignment="1">
      <alignment horizontal="right"/>
    </xf>
    <xf numFmtId="0" fontId="6" fillId="33" borderId="37" xfId="0" applyNumberFormat="1" applyFont="1" applyFill="1" applyBorder="1" applyAlignment="1">
      <alignment horizontal="center" vertical="center" wrapText="1"/>
    </xf>
    <xf numFmtId="0" fontId="7" fillId="33" borderId="42" xfId="1" applyNumberFormat="1" applyFont="1" applyFill="1" applyBorder="1" applyAlignment="1" applyProtection="1">
      <alignment horizontal="centerContinuous"/>
      <protection hidden="1"/>
    </xf>
    <xf numFmtId="170" fontId="0" fillId="0" borderId="0" xfId="0" applyNumberFormat="1" applyFill="1"/>
    <xf numFmtId="170" fontId="0" fillId="0" borderId="0" xfId="0" applyNumberFormat="1"/>
    <xf numFmtId="170" fontId="0" fillId="0" borderId="0" xfId="0" applyNumberFormat="1" applyFill="1" applyAlignment="1">
      <alignment horizontal="right"/>
    </xf>
    <xf numFmtId="0" fontId="45" fillId="35" borderId="4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170" fontId="45" fillId="0" borderId="4" xfId="0" applyNumberFormat="1" applyFont="1" applyFill="1" applyBorder="1" applyAlignment="1">
      <alignment horizontal="center" vertical="center" wrapText="1"/>
    </xf>
    <xf numFmtId="49" fontId="45" fillId="35" borderId="5" xfId="0" applyNumberFormat="1" applyFont="1" applyFill="1" applyBorder="1" applyAlignment="1">
      <alignment horizontal="center" vertical="top" shrinkToFit="1"/>
    </xf>
    <xf numFmtId="49" fontId="45" fillId="35" borderId="36" xfId="0" applyNumberFormat="1" applyFont="1" applyFill="1" applyBorder="1" applyAlignment="1">
      <alignment horizontal="center" vertical="top" shrinkToFit="1"/>
    </xf>
    <xf numFmtId="49" fontId="45" fillId="35" borderId="25" xfId="0" applyNumberFormat="1" applyFont="1" applyFill="1" applyBorder="1" applyAlignment="1">
      <alignment horizontal="center" vertical="top" shrinkToFit="1"/>
    </xf>
    <xf numFmtId="0" fontId="47" fillId="35" borderId="4" xfId="0" applyFont="1" applyFill="1" applyBorder="1" applyAlignment="1">
      <alignment vertical="top" wrapText="1"/>
    </xf>
    <xf numFmtId="4" fontId="17" fillId="0" borderId="4" xfId="0" applyNumberFormat="1" applyFont="1" applyFill="1" applyBorder="1" applyAlignment="1">
      <alignment horizontal="right" vertical="top" shrinkToFit="1"/>
    </xf>
    <xf numFmtId="170" fontId="17" fillId="0" borderId="4" xfId="0" applyNumberFormat="1" applyFont="1" applyFill="1" applyBorder="1" applyAlignment="1">
      <alignment horizontal="right" vertical="top" shrinkToFit="1"/>
    </xf>
    <xf numFmtId="4" fontId="17" fillId="36" borderId="4" xfId="0" applyNumberFormat="1" applyFont="1" applyFill="1" applyBorder="1" applyAlignment="1">
      <alignment horizontal="right" vertical="top" shrinkToFit="1"/>
    </xf>
    <xf numFmtId="49" fontId="45" fillId="35" borderId="61" xfId="0" applyNumberFormat="1" applyFont="1" applyFill="1" applyBorder="1" applyAlignment="1">
      <alignment horizontal="center" vertical="top" shrinkToFit="1"/>
    </xf>
    <xf numFmtId="4" fontId="17" fillId="36" borderId="61" xfId="0" applyNumberFormat="1" applyFont="1" applyFill="1" applyBorder="1" applyAlignment="1">
      <alignment horizontal="right" vertical="top" shrinkToFit="1"/>
    </xf>
    <xf numFmtId="0" fontId="47" fillId="35" borderId="61" xfId="0" applyFont="1" applyFill="1" applyBorder="1" applyAlignment="1">
      <alignment vertical="top" wrapText="1"/>
    </xf>
    <xf numFmtId="4" fontId="17" fillId="0" borderId="62" xfId="0" applyNumberFormat="1" applyFont="1" applyFill="1" applyBorder="1" applyAlignment="1">
      <alignment horizontal="right" vertical="top" shrinkToFit="1"/>
    </xf>
    <xf numFmtId="1" fontId="50" fillId="0" borderId="64" xfId="54" applyNumberFormat="1" applyProtection="1">
      <alignment horizontal="center" vertical="top" shrinkToFit="1"/>
    </xf>
    <xf numFmtId="1" fontId="50" fillId="0" borderId="65" xfId="55" applyNumberFormat="1" applyProtection="1">
      <alignment horizontal="center" vertical="top" shrinkToFit="1"/>
    </xf>
    <xf numFmtId="1" fontId="50" fillId="0" borderId="66" xfId="56" applyNumberFormat="1" applyProtection="1">
      <alignment horizontal="center" vertical="top" shrinkToFit="1"/>
    </xf>
    <xf numFmtId="0" fontId="51" fillId="0" borderId="63" xfId="53" applyNumberFormat="1" applyProtection="1">
      <alignment vertical="top" wrapText="1"/>
    </xf>
    <xf numFmtId="1" fontId="50" fillId="0" borderId="64" xfId="54" applyNumberFormat="1" applyProtection="1">
      <alignment horizontal="center" vertical="top" shrinkToFit="1"/>
    </xf>
    <xf numFmtId="1" fontId="50" fillId="0" borderId="65" xfId="55" applyNumberFormat="1" applyProtection="1">
      <alignment horizontal="center" vertical="top" shrinkToFit="1"/>
    </xf>
    <xf numFmtId="1" fontId="50" fillId="0" borderId="66" xfId="56" applyNumberFormat="1" applyProtection="1">
      <alignment horizontal="center" vertical="top" shrinkToFit="1"/>
    </xf>
    <xf numFmtId="0" fontId="51" fillId="0" borderId="63" xfId="53" applyNumberFormat="1" applyProtection="1">
      <alignment vertical="top" wrapText="1"/>
    </xf>
    <xf numFmtId="1" fontId="50" fillId="0" borderId="64" xfId="54" applyNumberFormat="1" applyProtection="1">
      <alignment horizontal="center" vertical="top" shrinkToFit="1"/>
    </xf>
    <xf numFmtId="1" fontId="50" fillId="0" borderId="65" xfId="55" applyNumberFormat="1" applyProtection="1">
      <alignment horizontal="center" vertical="top" shrinkToFit="1"/>
    </xf>
    <xf numFmtId="1" fontId="50" fillId="0" borderId="66" xfId="56" applyNumberFormat="1" applyProtection="1">
      <alignment horizontal="center" vertical="top" shrinkToFit="1"/>
    </xf>
    <xf numFmtId="0" fontId="51" fillId="0" borderId="63" xfId="53" applyNumberFormat="1" applyProtection="1">
      <alignment vertical="top" wrapText="1"/>
    </xf>
    <xf numFmtId="1" fontId="50" fillId="0" borderId="64" xfId="54" applyNumberFormat="1" applyProtection="1">
      <alignment horizontal="center" vertical="top" shrinkToFit="1"/>
    </xf>
    <xf numFmtId="1" fontId="50" fillId="0" borderId="65" xfId="55" applyNumberFormat="1" applyProtection="1">
      <alignment horizontal="center" vertical="top" shrinkToFit="1"/>
    </xf>
    <xf numFmtId="1" fontId="50" fillId="0" borderId="66" xfId="56" applyNumberFormat="1" applyProtection="1">
      <alignment horizontal="center" vertical="top" shrinkToFit="1"/>
    </xf>
    <xf numFmtId="0" fontId="51" fillId="0" borderId="63" xfId="53" applyNumberFormat="1" applyProtection="1">
      <alignment vertical="top" wrapText="1"/>
    </xf>
    <xf numFmtId="1" fontId="50" fillId="0" borderId="64" xfId="54" applyNumberFormat="1" applyProtection="1">
      <alignment horizontal="center" vertical="top" shrinkToFit="1"/>
    </xf>
    <xf numFmtId="1" fontId="50" fillId="0" borderId="65" xfId="55" applyNumberFormat="1" applyProtection="1">
      <alignment horizontal="center" vertical="top" shrinkToFit="1"/>
    </xf>
    <xf numFmtId="1" fontId="50" fillId="0" borderId="66" xfId="56" applyNumberFormat="1" applyProtection="1">
      <alignment horizontal="center" vertical="top" shrinkToFit="1"/>
    </xf>
    <xf numFmtId="0" fontId="51" fillId="0" borderId="63" xfId="53" applyNumberFormat="1" applyProtection="1">
      <alignment vertical="top" wrapText="1"/>
    </xf>
    <xf numFmtId="1" fontId="50" fillId="0" borderId="64" xfId="54" applyNumberFormat="1" applyProtection="1">
      <alignment horizontal="center" vertical="top" shrinkToFit="1"/>
    </xf>
    <xf numFmtId="1" fontId="50" fillId="0" borderId="65" xfId="55" applyNumberFormat="1" applyProtection="1">
      <alignment horizontal="center" vertical="top" shrinkToFit="1"/>
    </xf>
    <xf numFmtId="1" fontId="50" fillId="0" borderId="66" xfId="56" applyNumberFormat="1" applyProtection="1">
      <alignment horizontal="center" vertical="top" shrinkToFit="1"/>
    </xf>
    <xf numFmtId="0" fontId="51" fillId="0" borderId="63" xfId="53" applyNumberFormat="1" applyProtection="1">
      <alignment vertical="top" wrapText="1"/>
    </xf>
    <xf numFmtId="0" fontId="18" fillId="0" borderId="0" xfId="0" applyFont="1"/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4" xfId="0" applyNumberFormat="1" applyFont="1" applyFill="1" applyBorder="1" applyAlignment="1">
      <alignment horizontal="center" vertical="center"/>
    </xf>
    <xf numFmtId="168" fontId="39" fillId="0" borderId="4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wrapText="1"/>
    </xf>
    <xf numFmtId="0" fontId="45" fillId="35" borderId="5" xfId="0" applyFont="1" applyFill="1" applyBorder="1" applyAlignment="1">
      <alignment horizontal="center" vertical="center" wrapText="1"/>
    </xf>
    <xf numFmtId="0" fontId="45" fillId="35" borderId="36" xfId="0" applyFont="1" applyFill="1" applyBorder="1" applyAlignment="1">
      <alignment horizontal="center" vertical="center" wrapText="1"/>
    </xf>
    <xf numFmtId="0" fontId="45" fillId="35" borderId="25" xfId="0" applyFont="1" applyFill="1" applyBorder="1" applyAlignment="1">
      <alignment horizontal="center" vertical="center" wrapText="1"/>
    </xf>
    <xf numFmtId="0" fontId="17" fillId="35" borderId="62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9" fontId="34" fillId="0" borderId="5" xfId="0" applyNumberFormat="1" applyFont="1" applyBorder="1" applyAlignment="1">
      <alignment horizontal="center"/>
    </xf>
    <xf numFmtId="169" fontId="34" fillId="0" borderId="25" xfId="0" applyNumberFormat="1" applyFon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0" fillId="0" borderId="25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25" xfId="0" applyNumberFormat="1" applyBorder="1" applyAlignment="1">
      <alignment horizontal="center"/>
    </xf>
    <xf numFmtId="0" fontId="36" fillId="0" borderId="0" xfId="0" applyFont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wrapText="1"/>
    </xf>
    <xf numFmtId="0" fontId="40" fillId="0" borderId="26" xfId="0" applyFont="1" applyFill="1" applyBorder="1" applyAlignment="1">
      <alignment horizont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4" fillId="0" borderId="45" xfId="0" applyFont="1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52" fillId="0" borderId="5" xfId="0" applyFont="1" applyBorder="1" applyAlignment="1">
      <alignment horizontal="left" vertical="center" wrapText="1"/>
    </xf>
    <xf numFmtId="0" fontId="52" fillId="0" borderId="25" xfId="0" applyFont="1" applyBorder="1" applyAlignment="1">
      <alignment horizontal="left" vertical="center" wrapText="1"/>
    </xf>
    <xf numFmtId="0" fontId="53" fillId="0" borderId="5" xfId="0" applyFont="1" applyBorder="1" applyAlignment="1">
      <alignment horizontal="center" wrapText="1"/>
    </xf>
    <xf numFmtId="0" fontId="53" fillId="0" borderId="25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25" xfId="0" applyFont="1" applyBorder="1" applyAlignment="1">
      <alignment horizontal="center"/>
    </xf>
  </cellXfs>
  <cellStyles count="75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br" xfId="65"/>
    <cellStyle name="col" xfId="64"/>
    <cellStyle name="style0" xfId="66"/>
    <cellStyle name="td" xfId="67"/>
    <cellStyle name="tr" xfId="63"/>
    <cellStyle name="xl21" xfId="68"/>
    <cellStyle name="xl22" xfId="51"/>
    <cellStyle name="xl23" xfId="69"/>
    <cellStyle name="xl24" xfId="48"/>
    <cellStyle name="xl25" xfId="54"/>
    <cellStyle name="xl26" xfId="70"/>
    <cellStyle name="xl27" xfId="55"/>
    <cellStyle name="xl28" xfId="52"/>
    <cellStyle name="xl29" xfId="56"/>
    <cellStyle name="xl30" xfId="57"/>
    <cellStyle name="xl31" xfId="60"/>
    <cellStyle name="xl32" xfId="71"/>
    <cellStyle name="xl33" xfId="72"/>
    <cellStyle name="xl34" xfId="61"/>
    <cellStyle name="xl35" xfId="62"/>
    <cellStyle name="xl36" xfId="47"/>
    <cellStyle name="xl37" xfId="49"/>
    <cellStyle name="xl38" xfId="50"/>
    <cellStyle name="xl39" xfId="73"/>
    <cellStyle name="xl40" xfId="53"/>
    <cellStyle name="xl41" xfId="74"/>
    <cellStyle name="xl42" xfId="58"/>
    <cellStyle name="xl43" xfId="59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45"/>
    <cellStyle name="Обычный 3" xfId="46"/>
    <cellStyle name="Обычный_Tmp1" xfId="3"/>
    <cellStyle name="Обычный_Tmp2" xfId="1"/>
    <cellStyle name="Обычный_Tmp3" xfId="2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72;&#1076;&#1078;&#1080;/Documents/&#1041;&#1102;&#1076;&#1078;&#1077;&#1090;%20&#1085;&#1072;%202012-2014&#1075;/&#1088;&#1072;&#1089;&#1095;&#1077;&#1090;/&#1055;&#1088;&#1086;&#1077;&#1082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"/>
      <sheetName val="Лист3"/>
      <sheetName val="норм"/>
      <sheetName val="герг"/>
      <sheetName val="кик"/>
      <sheetName val="айм"/>
      <sheetName val="маа"/>
      <sheetName val="курм"/>
      <sheetName val="мур"/>
      <sheetName val="хар"/>
      <sheetName val="мог"/>
      <sheetName val="куд"/>
      <sheetName val="чал"/>
      <sheetName val="Лист12"/>
      <sheetName val="Лист1"/>
      <sheetName val="Лист2"/>
    </sheetNames>
    <sheetDataSet>
      <sheetData sheetId="0" refreshError="1">
        <row r="10">
          <cell r="D10">
            <v>357000</v>
          </cell>
        </row>
        <row r="11">
          <cell r="D11">
            <v>48000</v>
          </cell>
        </row>
        <row r="19">
          <cell r="D19">
            <v>96037000</v>
          </cell>
        </row>
        <row r="23">
          <cell r="D23">
            <v>2136900</v>
          </cell>
        </row>
        <row r="26">
          <cell r="D26">
            <v>7601000</v>
          </cell>
        </row>
        <row r="27">
          <cell r="D27">
            <v>75230000</v>
          </cell>
        </row>
        <row r="29">
          <cell r="D29">
            <v>253000</v>
          </cell>
        </row>
        <row r="30">
          <cell r="D30">
            <v>1392000</v>
          </cell>
        </row>
        <row r="31">
          <cell r="D31">
            <v>1223442</v>
          </cell>
        </row>
        <row r="32">
          <cell r="D32">
            <v>239000</v>
          </cell>
        </row>
        <row r="33">
          <cell r="D33">
            <v>179000</v>
          </cell>
        </row>
        <row r="34">
          <cell r="D34">
            <v>253000</v>
          </cell>
        </row>
        <row r="35">
          <cell r="D35">
            <v>678000</v>
          </cell>
        </row>
        <row r="37">
          <cell r="D37">
            <v>1270000</v>
          </cell>
        </row>
        <row r="38">
          <cell r="D38">
            <v>23566000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opLeftCell="A40" workbookViewId="0">
      <selection activeCell="L7" sqref="L7"/>
    </sheetView>
  </sheetViews>
  <sheetFormatPr defaultRowHeight="14.4"/>
  <cols>
    <col min="1" max="1" width="4" bestFit="1" customWidth="1"/>
    <col min="2" max="2" width="11" customWidth="1"/>
    <col min="3" max="3" width="4.88671875" customWidth="1"/>
    <col min="4" max="4" width="5.77734375" hidden="1" customWidth="1"/>
    <col min="5" max="5" width="35.6640625" customWidth="1"/>
    <col min="6" max="6" width="0" hidden="1" customWidth="1"/>
    <col min="7" max="7" width="10.109375" customWidth="1"/>
    <col min="8" max="8" width="9.77734375" customWidth="1"/>
    <col min="9" max="9" width="10" customWidth="1"/>
  </cols>
  <sheetData>
    <row r="1" spans="1:9">
      <c r="A1" s="89"/>
      <c r="B1" s="89"/>
      <c r="C1" s="89"/>
      <c r="D1" s="89"/>
      <c r="E1" s="89"/>
      <c r="F1" s="64"/>
      <c r="G1" s="231"/>
      <c r="H1" s="232"/>
      <c r="I1" s="233" t="s">
        <v>199</v>
      </c>
    </row>
    <row r="2" spans="1:9">
      <c r="A2" s="89"/>
      <c r="B2" s="89"/>
      <c r="C2" s="89"/>
      <c r="D2" s="89"/>
      <c r="E2" s="89"/>
      <c r="F2" s="64"/>
      <c r="G2" s="232"/>
      <c r="H2" s="232"/>
      <c r="I2" s="233" t="s">
        <v>59</v>
      </c>
    </row>
    <row r="3" spans="1:9">
      <c r="A3" s="89"/>
      <c r="B3" s="89"/>
      <c r="C3" s="89"/>
      <c r="D3" s="89"/>
      <c r="E3" s="89"/>
      <c r="F3" s="64"/>
      <c r="G3" s="232"/>
      <c r="H3" s="232"/>
      <c r="I3" s="233" t="s">
        <v>60</v>
      </c>
    </row>
    <row r="4" spans="1:9">
      <c r="A4" s="89"/>
      <c r="B4" s="89"/>
      <c r="C4" s="89"/>
      <c r="D4" s="89"/>
      <c r="E4" s="89"/>
      <c r="F4" s="64"/>
      <c r="G4" s="231"/>
      <c r="H4" s="232"/>
      <c r="I4" s="233" t="s">
        <v>304</v>
      </c>
    </row>
    <row r="5" spans="1:9" ht="18">
      <c r="A5" s="279" t="s">
        <v>61</v>
      </c>
      <c r="B5" s="279"/>
      <c r="C5" s="279"/>
      <c r="D5" s="279"/>
      <c r="E5" s="279"/>
      <c r="F5" s="279"/>
      <c r="G5" s="279"/>
      <c r="H5" s="232"/>
      <c r="I5" s="232"/>
    </row>
    <row r="6" spans="1:9" ht="15.6">
      <c r="A6" s="280" t="s">
        <v>200</v>
      </c>
      <c r="B6" s="280"/>
      <c r="C6" s="280"/>
      <c r="D6" s="280"/>
      <c r="E6" s="280"/>
      <c r="F6" s="280"/>
      <c r="G6" s="280"/>
      <c r="H6" s="280"/>
      <c r="I6" s="280"/>
    </row>
    <row r="7" spans="1:9">
      <c r="A7" s="89"/>
      <c r="B7" s="89"/>
      <c r="C7" s="89"/>
      <c r="D7" s="89"/>
      <c r="E7" s="89"/>
      <c r="F7" s="64"/>
      <c r="G7" s="233"/>
      <c r="H7" s="232"/>
      <c r="I7" s="232"/>
    </row>
    <row r="8" spans="1:9" ht="39.6">
      <c r="A8" s="281" t="s">
        <v>201</v>
      </c>
      <c r="B8" s="282"/>
      <c r="C8" s="282"/>
      <c r="D8" s="283"/>
      <c r="E8" s="234" t="s">
        <v>202</v>
      </c>
      <c r="F8" s="235" t="s">
        <v>203</v>
      </c>
      <c r="G8" s="236" t="s">
        <v>204</v>
      </c>
      <c r="H8" s="236" t="s">
        <v>205</v>
      </c>
      <c r="I8" s="236" t="s">
        <v>206</v>
      </c>
    </row>
    <row r="9" spans="1:9" ht="51">
      <c r="A9" s="237" t="s">
        <v>58</v>
      </c>
      <c r="B9" s="238" t="s">
        <v>207</v>
      </c>
      <c r="C9" s="238" t="s">
        <v>208</v>
      </c>
      <c r="D9" s="239" t="s">
        <v>209</v>
      </c>
      <c r="E9" s="240" t="s">
        <v>210</v>
      </c>
      <c r="F9" s="241">
        <f>9100+150</f>
        <v>9250</v>
      </c>
      <c r="G9" s="242">
        <v>57114.5</v>
      </c>
      <c r="H9" s="242">
        <v>57114.5</v>
      </c>
      <c r="I9" s="242">
        <v>57114.5</v>
      </c>
    </row>
    <row r="10" spans="1:9" ht="61.2">
      <c r="A10" s="237" t="s">
        <v>58</v>
      </c>
      <c r="B10" s="238" t="s">
        <v>211</v>
      </c>
      <c r="C10" s="238" t="s">
        <v>208</v>
      </c>
      <c r="D10" s="239" t="s">
        <v>209</v>
      </c>
      <c r="E10" s="240" t="s">
        <v>212</v>
      </c>
      <c r="F10" s="241">
        <v>6</v>
      </c>
      <c r="G10" s="242">
        <v>3</v>
      </c>
      <c r="H10" s="242">
        <v>3</v>
      </c>
      <c r="I10" s="242">
        <v>3</v>
      </c>
    </row>
    <row r="11" spans="1:9" ht="30.6">
      <c r="A11" s="237" t="s">
        <v>58</v>
      </c>
      <c r="B11" s="238" t="s">
        <v>256</v>
      </c>
      <c r="C11" s="238" t="s">
        <v>213</v>
      </c>
      <c r="D11" s="239" t="s">
        <v>209</v>
      </c>
      <c r="E11" s="240" t="s">
        <v>255</v>
      </c>
      <c r="F11" s="241"/>
      <c r="G11" s="242">
        <v>3070</v>
      </c>
      <c r="H11" s="242">
        <v>0</v>
      </c>
      <c r="I11" s="242">
        <v>0</v>
      </c>
    </row>
    <row r="12" spans="1:9" ht="30.6">
      <c r="A12" s="237" t="s">
        <v>58</v>
      </c>
      <c r="B12" s="238" t="s">
        <v>254</v>
      </c>
      <c r="C12" s="238" t="s">
        <v>213</v>
      </c>
      <c r="D12" s="239" t="s">
        <v>209</v>
      </c>
      <c r="E12" s="240" t="s">
        <v>259</v>
      </c>
      <c r="F12" s="241"/>
      <c r="G12" s="242">
        <v>75</v>
      </c>
      <c r="H12" s="242">
        <v>0</v>
      </c>
      <c r="I12" s="242">
        <v>0</v>
      </c>
    </row>
    <row r="13" spans="1:9" ht="30.6">
      <c r="A13" s="237" t="s">
        <v>58</v>
      </c>
      <c r="B13" s="238" t="s">
        <v>257</v>
      </c>
      <c r="C13" s="238" t="s">
        <v>213</v>
      </c>
      <c r="D13" s="239" t="s">
        <v>209</v>
      </c>
      <c r="E13" s="240" t="s">
        <v>260</v>
      </c>
      <c r="F13" s="241"/>
      <c r="G13" s="242">
        <v>4170.7</v>
      </c>
      <c r="H13" s="242">
        <v>0</v>
      </c>
      <c r="I13" s="242">
        <v>0</v>
      </c>
    </row>
    <row r="14" spans="1:9" ht="30.6">
      <c r="A14" s="237" t="s">
        <v>58</v>
      </c>
      <c r="B14" s="238" t="s">
        <v>258</v>
      </c>
      <c r="C14" s="238" t="s">
        <v>213</v>
      </c>
      <c r="D14" s="239" t="s">
        <v>209</v>
      </c>
      <c r="E14" s="240" t="s">
        <v>261</v>
      </c>
      <c r="F14" s="241"/>
      <c r="G14" s="242">
        <v>100</v>
      </c>
      <c r="H14" s="242">
        <v>0</v>
      </c>
      <c r="I14" s="242">
        <v>0</v>
      </c>
    </row>
    <row r="15" spans="1:9" ht="20.399999999999999">
      <c r="A15" s="237" t="s">
        <v>58</v>
      </c>
      <c r="B15" s="238" t="s">
        <v>262</v>
      </c>
      <c r="C15" s="238" t="s">
        <v>213</v>
      </c>
      <c r="D15" s="239" t="s">
        <v>209</v>
      </c>
      <c r="E15" s="240" t="s">
        <v>263</v>
      </c>
      <c r="F15" s="241"/>
      <c r="G15" s="242">
        <v>1108</v>
      </c>
      <c r="H15" s="242">
        <v>1108</v>
      </c>
      <c r="I15" s="242">
        <v>1108</v>
      </c>
    </row>
    <row r="16" spans="1:9" ht="40.799999999999997">
      <c r="A16" s="237" t="s">
        <v>58</v>
      </c>
      <c r="B16" s="238" t="s">
        <v>265</v>
      </c>
      <c r="C16" s="238" t="s">
        <v>213</v>
      </c>
      <c r="D16" s="239" t="s">
        <v>209</v>
      </c>
      <c r="E16" s="240" t="s">
        <v>264</v>
      </c>
      <c r="F16" s="241"/>
      <c r="G16" s="242">
        <v>4709</v>
      </c>
      <c r="H16" s="242">
        <v>4709</v>
      </c>
      <c r="I16" s="242">
        <v>4709</v>
      </c>
    </row>
    <row r="17" spans="1:9">
      <c r="A17" s="237" t="s">
        <v>58</v>
      </c>
      <c r="B17" s="238" t="s">
        <v>214</v>
      </c>
      <c r="C17" s="238" t="s">
        <v>208</v>
      </c>
      <c r="D17" s="239" t="s">
        <v>209</v>
      </c>
      <c r="E17" s="240" t="s">
        <v>215</v>
      </c>
      <c r="F17" s="243">
        <f>ROUND([1]доход!$D$11/1000,0)</f>
        <v>48</v>
      </c>
      <c r="G17" s="242">
        <v>22</v>
      </c>
      <c r="H17" s="242">
        <v>22</v>
      </c>
      <c r="I17" s="242">
        <v>22</v>
      </c>
    </row>
    <row r="18" spans="1:9" ht="30.6">
      <c r="A18" s="237" t="s">
        <v>58</v>
      </c>
      <c r="B18" s="238" t="s">
        <v>216</v>
      </c>
      <c r="C18" s="238" t="s">
        <v>208</v>
      </c>
      <c r="D18" s="239" t="s">
        <v>209</v>
      </c>
      <c r="E18" s="240" t="s">
        <v>217</v>
      </c>
      <c r="F18" s="241">
        <v>36</v>
      </c>
      <c r="G18" s="242">
        <v>550</v>
      </c>
      <c r="H18" s="242">
        <v>550</v>
      </c>
      <c r="I18" s="242">
        <v>550</v>
      </c>
    </row>
    <row r="19" spans="1:9" ht="92.4">
      <c r="A19" s="248">
        <v>0</v>
      </c>
      <c r="B19" s="249" t="s">
        <v>266</v>
      </c>
      <c r="C19" s="249" t="s">
        <v>213</v>
      </c>
      <c r="D19" s="250" t="s">
        <v>218</v>
      </c>
      <c r="E19" s="251" t="s">
        <v>267</v>
      </c>
      <c r="F19" s="241">
        <v>20</v>
      </c>
      <c r="G19" s="242">
        <v>15</v>
      </c>
      <c r="H19" s="242">
        <v>15000</v>
      </c>
      <c r="I19" s="242">
        <v>15000</v>
      </c>
    </row>
    <row r="20" spans="1:9" ht="79.2">
      <c r="A20" s="252" t="s">
        <v>58</v>
      </c>
      <c r="B20" s="253" t="s">
        <v>268</v>
      </c>
      <c r="C20" s="253" t="s">
        <v>213</v>
      </c>
      <c r="D20" s="254" t="s">
        <v>218</v>
      </c>
      <c r="E20" s="255" t="s">
        <v>269</v>
      </c>
      <c r="F20" s="241">
        <v>10</v>
      </c>
      <c r="G20" s="242">
        <v>3</v>
      </c>
      <c r="H20" s="242">
        <v>3</v>
      </c>
      <c r="I20" s="242">
        <v>3</v>
      </c>
    </row>
    <row r="21" spans="1:9" ht="92.4">
      <c r="A21" s="256" t="s">
        <v>58</v>
      </c>
      <c r="B21" s="257" t="s">
        <v>270</v>
      </c>
      <c r="C21" s="257" t="s">
        <v>213</v>
      </c>
      <c r="D21" s="258" t="s">
        <v>218</v>
      </c>
      <c r="E21" s="259" t="s">
        <v>271</v>
      </c>
      <c r="F21" s="241">
        <v>20</v>
      </c>
      <c r="G21" s="242">
        <v>6</v>
      </c>
      <c r="H21" s="242">
        <v>6</v>
      </c>
      <c r="I21" s="242">
        <v>6</v>
      </c>
    </row>
    <row r="22" spans="1:9" ht="79.2">
      <c r="A22" s="260" t="s">
        <v>58</v>
      </c>
      <c r="B22" s="261" t="s">
        <v>272</v>
      </c>
      <c r="C22" s="261" t="s">
        <v>213</v>
      </c>
      <c r="D22" s="262" t="s">
        <v>218</v>
      </c>
      <c r="E22" s="263" t="s">
        <v>273</v>
      </c>
      <c r="F22" s="241">
        <v>45</v>
      </c>
      <c r="G22" s="242">
        <v>161</v>
      </c>
      <c r="H22" s="242">
        <v>161</v>
      </c>
      <c r="I22" s="242">
        <v>161</v>
      </c>
    </row>
    <row r="23" spans="1:9">
      <c r="A23" s="237" t="s">
        <v>58</v>
      </c>
      <c r="B23" s="238" t="s">
        <v>219</v>
      </c>
      <c r="C23" s="238" t="s">
        <v>213</v>
      </c>
      <c r="D23" s="239" t="s">
        <v>220</v>
      </c>
      <c r="E23" s="240" t="s">
        <v>221</v>
      </c>
      <c r="F23" s="241">
        <v>63</v>
      </c>
      <c r="G23" s="242">
        <v>1696</v>
      </c>
      <c r="H23" s="242">
        <v>1696</v>
      </c>
      <c r="I23" s="242">
        <v>1696</v>
      </c>
    </row>
    <row r="24" spans="1:9" ht="20.399999999999999">
      <c r="A24" s="237" t="s">
        <v>58</v>
      </c>
      <c r="B24" s="238" t="s">
        <v>222</v>
      </c>
      <c r="C24" s="238" t="s">
        <v>213</v>
      </c>
      <c r="D24" s="239" t="s">
        <v>223</v>
      </c>
      <c r="E24" s="240" t="s">
        <v>224</v>
      </c>
      <c r="F24" s="243">
        <f>ROUND([1]доход!$D$19/1000,0)</f>
        <v>96037</v>
      </c>
      <c r="G24" s="242">
        <v>74152</v>
      </c>
      <c r="H24" s="242">
        <v>59322</v>
      </c>
      <c r="I24" s="242">
        <v>59322</v>
      </c>
    </row>
    <row r="25" spans="1:9" ht="30.6">
      <c r="A25" s="237" t="s">
        <v>58</v>
      </c>
      <c r="B25" s="238" t="s">
        <v>274</v>
      </c>
      <c r="C25" s="238" t="s">
        <v>213</v>
      </c>
      <c r="D25" s="239" t="s">
        <v>223</v>
      </c>
      <c r="E25" s="240" t="s">
        <v>275</v>
      </c>
      <c r="F25" s="243"/>
      <c r="G25" s="242">
        <v>1882.2</v>
      </c>
      <c r="H25" s="242"/>
      <c r="I25" s="242"/>
    </row>
    <row r="26" spans="1:9" ht="20.399999999999999">
      <c r="A26" s="237" t="s">
        <v>58</v>
      </c>
      <c r="B26" s="238" t="s">
        <v>274</v>
      </c>
      <c r="C26" s="238" t="s">
        <v>213</v>
      </c>
      <c r="D26" s="239" t="s">
        <v>223</v>
      </c>
      <c r="E26" s="240" t="s">
        <v>179</v>
      </c>
      <c r="F26" s="243"/>
      <c r="G26" s="242">
        <v>497.9</v>
      </c>
      <c r="H26" s="242"/>
      <c r="I26" s="242"/>
    </row>
    <row r="27" spans="1:9">
      <c r="A27" s="237" t="s">
        <v>58</v>
      </c>
      <c r="B27" s="238" t="s">
        <v>225</v>
      </c>
      <c r="C27" s="238" t="s">
        <v>213</v>
      </c>
      <c r="D27" s="239" t="s">
        <v>223</v>
      </c>
      <c r="E27" s="240" t="s">
        <v>276</v>
      </c>
      <c r="F27" s="243"/>
      <c r="G27" s="242">
        <v>4309.5</v>
      </c>
      <c r="H27" s="242"/>
      <c r="I27" s="242"/>
    </row>
    <row r="28" spans="1:9" ht="79.2">
      <c r="A28" s="264" t="s">
        <v>58</v>
      </c>
      <c r="B28" s="265" t="s">
        <v>277</v>
      </c>
      <c r="C28" s="265" t="s">
        <v>213</v>
      </c>
      <c r="D28" s="266" t="s">
        <v>223</v>
      </c>
      <c r="E28" s="267" t="s">
        <v>278</v>
      </c>
      <c r="F28" s="243"/>
      <c r="G28" s="242">
        <v>5088.3209999999999</v>
      </c>
      <c r="H28" s="242"/>
      <c r="I28" s="242"/>
    </row>
    <row r="29" spans="1:9" ht="39.6">
      <c r="A29" s="268" t="s">
        <v>58</v>
      </c>
      <c r="B29" s="269" t="s">
        <v>227</v>
      </c>
      <c r="C29" s="269" t="s">
        <v>213</v>
      </c>
      <c r="D29" s="270" t="s">
        <v>223</v>
      </c>
      <c r="E29" s="271" t="s">
        <v>279</v>
      </c>
      <c r="F29" s="243"/>
      <c r="G29" s="242">
        <v>3220.1260000000002</v>
      </c>
      <c r="H29" s="242">
        <v>3380.422</v>
      </c>
      <c r="I29" s="242">
        <v>3380.422</v>
      </c>
    </row>
    <row r="30" spans="1:9" ht="20.399999999999999">
      <c r="A30" s="237" t="s">
        <v>58</v>
      </c>
      <c r="B30" s="238" t="s">
        <v>227</v>
      </c>
      <c r="C30" s="238" t="s">
        <v>213</v>
      </c>
      <c r="D30" s="239" t="s">
        <v>223</v>
      </c>
      <c r="E30" s="240" t="s">
        <v>138</v>
      </c>
      <c r="F30" s="243"/>
      <c r="G30" s="242">
        <f>3305.211+8031.639</f>
        <v>11336.85</v>
      </c>
      <c r="H30" s="242">
        <f>3305.211+8031.639</f>
        <v>11336.85</v>
      </c>
      <c r="I30" s="242">
        <f>2680.253+8656.597</f>
        <v>11336.85</v>
      </c>
    </row>
    <row r="31" spans="1:9" ht="30.6">
      <c r="A31" s="237" t="s">
        <v>58</v>
      </c>
      <c r="B31" s="238" t="s">
        <v>227</v>
      </c>
      <c r="C31" s="238" t="s">
        <v>213</v>
      </c>
      <c r="D31" s="239" t="s">
        <v>223</v>
      </c>
      <c r="E31" s="240" t="s">
        <v>226</v>
      </c>
      <c r="F31" s="243">
        <f>ROUND([1]доход!$D$23/1000,1)</f>
        <v>2136.9</v>
      </c>
      <c r="G31" s="242">
        <f>1320.666-498.666</f>
        <v>822</v>
      </c>
      <c r="H31" s="242">
        <f t="shared" ref="H31:I31" si="0">1320.666-498.666</f>
        <v>822</v>
      </c>
      <c r="I31" s="242">
        <f t="shared" si="0"/>
        <v>822</v>
      </c>
    </row>
    <row r="32" spans="1:9" ht="20.399999999999999">
      <c r="A32" s="237" t="s">
        <v>58</v>
      </c>
      <c r="B32" s="238" t="s">
        <v>235</v>
      </c>
      <c r="C32" s="238" t="s">
        <v>213</v>
      </c>
      <c r="D32" s="239" t="s">
        <v>223</v>
      </c>
      <c r="E32" s="240" t="s">
        <v>236</v>
      </c>
      <c r="F32" s="241">
        <f>([1]доход!$D$27+[1]доход!$D$29+[1]доход!$D$32+[1]доход!$D$33+[1]доход!$D$34+[1]доход!$D$37+[1]доход!$D$38)/1000</f>
        <v>100990</v>
      </c>
      <c r="G32" s="242">
        <f>SUM(G33:G39)</f>
        <v>263884.7</v>
      </c>
      <c r="H32" s="242">
        <f t="shared" ref="H32:I32" si="1">SUM(H33:H39)</f>
        <v>255326.7</v>
      </c>
      <c r="I32" s="242">
        <f t="shared" si="1"/>
        <v>255363.7</v>
      </c>
    </row>
    <row r="33" spans="1:9">
      <c r="A33" s="237" t="s">
        <v>58</v>
      </c>
      <c r="B33" s="238" t="s">
        <v>235</v>
      </c>
      <c r="C33" s="238" t="s">
        <v>213</v>
      </c>
      <c r="D33" s="239" t="s">
        <v>223</v>
      </c>
      <c r="E33" s="240" t="s">
        <v>237</v>
      </c>
      <c r="F33" s="241"/>
      <c r="G33" s="242">
        <f>161761+5676</f>
        <v>167437</v>
      </c>
      <c r="H33" s="242">
        <f t="shared" ref="H33:I33" si="2">161761+5676</f>
        <v>167437</v>
      </c>
      <c r="I33" s="242">
        <f t="shared" si="2"/>
        <v>167437</v>
      </c>
    </row>
    <row r="34" spans="1:9">
      <c r="A34" s="237" t="s">
        <v>58</v>
      </c>
      <c r="B34" s="238" t="s">
        <v>235</v>
      </c>
      <c r="C34" s="238" t="s">
        <v>213</v>
      </c>
      <c r="D34" s="239" t="s">
        <v>223</v>
      </c>
      <c r="E34" s="240" t="s">
        <v>238</v>
      </c>
      <c r="F34" s="241"/>
      <c r="G34" s="242">
        <f>59450+1785</f>
        <v>61235</v>
      </c>
      <c r="H34" s="242">
        <v>59450</v>
      </c>
      <c r="I34" s="242">
        <v>59450</v>
      </c>
    </row>
    <row r="35" spans="1:9">
      <c r="A35" s="237" t="s">
        <v>58</v>
      </c>
      <c r="B35" s="238" t="s">
        <v>235</v>
      </c>
      <c r="C35" s="238" t="s">
        <v>213</v>
      </c>
      <c r="D35" s="239" t="s">
        <v>223</v>
      </c>
      <c r="E35" s="240" t="s">
        <v>239</v>
      </c>
      <c r="F35" s="241"/>
      <c r="G35" s="242">
        <v>33897</v>
      </c>
      <c r="H35" s="242">
        <v>27118</v>
      </c>
      <c r="I35" s="242">
        <v>27118</v>
      </c>
    </row>
    <row r="36" spans="1:9">
      <c r="A36" s="237" t="s">
        <v>58</v>
      </c>
      <c r="B36" s="238" t="s">
        <v>235</v>
      </c>
      <c r="C36" s="238" t="s">
        <v>213</v>
      </c>
      <c r="D36" s="239" t="s">
        <v>223</v>
      </c>
      <c r="E36" s="240" t="s">
        <v>240</v>
      </c>
      <c r="F36" s="241"/>
      <c r="G36" s="242">
        <v>205.7</v>
      </c>
      <c r="H36" s="242">
        <v>205.7</v>
      </c>
      <c r="I36" s="242">
        <v>205.7</v>
      </c>
    </row>
    <row r="37" spans="1:9">
      <c r="A37" s="237" t="s">
        <v>58</v>
      </c>
      <c r="B37" s="238" t="s">
        <v>235</v>
      </c>
      <c r="C37" s="238" t="s">
        <v>213</v>
      </c>
      <c r="D37" s="239" t="s">
        <v>223</v>
      </c>
      <c r="E37" s="240" t="s">
        <v>241</v>
      </c>
      <c r="F37" s="241"/>
      <c r="G37" s="242">
        <v>370</v>
      </c>
      <c r="H37" s="242">
        <v>372</v>
      </c>
      <c r="I37" s="242">
        <v>383</v>
      </c>
    </row>
    <row r="38" spans="1:9" ht="15.75" customHeight="1">
      <c r="A38" s="237" t="s">
        <v>58</v>
      </c>
      <c r="B38" s="238" t="s">
        <v>235</v>
      </c>
      <c r="C38" s="238" t="s">
        <v>213</v>
      </c>
      <c r="D38" s="239" t="s">
        <v>223</v>
      </c>
      <c r="E38" s="240" t="s">
        <v>242</v>
      </c>
      <c r="F38" s="241"/>
      <c r="G38" s="242">
        <v>370</v>
      </c>
      <c r="H38" s="242">
        <v>372</v>
      </c>
      <c r="I38" s="242">
        <v>383</v>
      </c>
    </row>
    <row r="39" spans="1:9">
      <c r="A39" s="237" t="s">
        <v>58</v>
      </c>
      <c r="B39" s="238" t="s">
        <v>235</v>
      </c>
      <c r="C39" s="238" t="s">
        <v>213</v>
      </c>
      <c r="D39" s="239" t="s">
        <v>223</v>
      </c>
      <c r="E39" s="240" t="s">
        <v>243</v>
      </c>
      <c r="F39" s="241"/>
      <c r="G39" s="242">
        <v>370</v>
      </c>
      <c r="H39" s="242">
        <v>372</v>
      </c>
      <c r="I39" s="242">
        <v>387</v>
      </c>
    </row>
    <row r="40" spans="1:9" ht="30.6">
      <c r="A40" s="237" t="s">
        <v>58</v>
      </c>
      <c r="B40" s="238" t="s">
        <v>246</v>
      </c>
      <c r="C40" s="238" t="s">
        <v>213</v>
      </c>
      <c r="D40" s="239" t="s">
        <v>223</v>
      </c>
      <c r="E40" s="240" t="s">
        <v>247</v>
      </c>
      <c r="F40" s="243">
        <f>ROUND([1]доход!$D$30/1000,0)</f>
        <v>1392</v>
      </c>
      <c r="G40" s="242">
        <v>2968</v>
      </c>
      <c r="H40" s="242">
        <v>3087</v>
      </c>
      <c r="I40" s="242">
        <v>3211</v>
      </c>
    </row>
    <row r="41" spans="1:9" ht="40.799999999999997">
      <c r="A41" s="244" t="s">
        <v>58</v>
      </c>
      <c r="B41" s="244" t="s">
        <v>250</v>
      </c>
      <c r="C41" s="244" t="s">
        <v>213</v>
      </c>
      <c r="D41" s="244" t="s">
        <v>223</v>
      </c>
      <c r="E41" s="240" t="s">
        <v>106</v>
      </c>
      <c r="F41" s="245"/>
      <c r="G41" s="242">
        <v>771.5</v>
      </c>
      <c r="H41" s="242">
        <v>771.5</v>
      </c>
      <c r="I41" s="242">
        <v>771.5</v>
      </c>
    </row>
    <row r="42" spans="1:9" ht="40.799999999999997">
      <c r="A42" s="237" t="s">
        <v>58</v>
      </c>
      <c r="B42" s="238" t="s">
        <v>244</v>
      </c>
      <c r="C42" s="238" t="s">
        <v>213</v>
      </c>
      <c r="D42" s="239" t="s">
        <v>223</v>
      </c>
      <c r="E42" s="240" t="s">
        <v>245</v>
      </c>
      <c r="F42" s="243">
        <f>ROUND([1]доход!$D$31/1000,3)</f>
        <v>1223.442</v>
      </c>
      <c r="G42" s="242">
        <v>1005.378</v>
      </c>
      <c r="H42" s="242">
        <v>1005.378</v>
      </c>
      <c r="I42" s="242">
        <v>1005.378</v>
      </c>
    </row>
    <row r="43" spans="1:9" ht="30.6">
      <c r="A43" s="237" t="s">
        <v>58</v>
      </c>
      <c r="B43" s="238" t="s">
        <v>228</v>
      </c>
      <c r="C43" s="238" t="s">
        <v>213</v>
      </c>
      <c r="D43" s="239" t="s">
        <v>223</v>
      </c>
      <c r="E43" s="240" t="s">
        <v>229</v>
      </c>
      <c r="F43" s="243">
        <f>ROUND([1]доход!$D$35/1000,0)</f>
        <v>678</v>
      </c>
      <c r="G43" s="242">
        <v>1382</v>
      </c>
      <c r="H43" s="242">
        <v>1399</v>
      </c>
      <c r="I43" s="242">
        <v>1454</v>
      </c>
    </row>
    <row r="44" spans="1:9" ht="30.6">
      <c r="A44" s="237" t="s">
        <v>58</v>
      </c>
      <c r="B44" s="238" t="s">
        <v>233</v>
      </c>
      <c r="C44" s="238" t="s">
        <v>213</v>
      </c>
      <c r="D44" s="239" t="s">
        <v>223</v>
      </c>
      <c r="E44" s="240" t="s">
        <v>234</v>
      </c>
      <c r="F44" s="243"/>
      <c r="G44" s="242">
        <v>1</v>
      </c>
      <c r="H44" s="242">
        <v>12.2</v>
      </c>
      <c r="I44" s="242">
        <v>0.41</v>
      </c>
    </row>
    <row r="45" spans="1:9" ht="30.6">
      <c r="A45" s="237" t="s">
        <v>58</v>
      </c>
      <c r="B45" s="238" t="s">
        <v>230</v>
      </c>
      <c r="C45" s="238" t="s">
        <v>213</v>
      </c>
      <c r="D45" s="239" t="s">
        <v>223</v>
      </c>
      <c r="E45" s="240" t="s">
        <v>231</v>
      </c>
      <c r="F45" s="243">
        <f>ROUND([1]доход!$D$35/1000,0)</f>
        <v>678</v>
      </c>
      <c r="G45" s="242">
        <v>270.06200000000001</v>
      </c>
      <c r="H45" s="242">
        <v>282.79199999999997</v>
      </c>
      <c r="I45" s="242">
        <v>291.27600000000001</v>
      </c>
    </row>
    <row r="46" spans="1:9" ht="40.799999999999997">
      <c r="A46" s="244" t="s">
        <v>58</v>
      </c>
      <c r="B46" s="244" t="s">
        <v>251</v>
      </c>
      <c r="C46" s="244" t="s">
        <v>213</v>
      </c>
      <c r="D46" s="244" t="s">
        <v>223</v>
      </c>
      <c r="E46" s="240" t="s">
        <v>252</v>
      </c>
      <c r="F46" s="245"/>
      <c r="G46" s="242">
        <f>12195.313</f>
        <v>12195.313</v>
      </c>
      <c r="H46" s="242">
        <f t="shared" ref="H46:I46" si="3">12195.313</f>
        <v>12195.313</v>
      </c>
      <c r="I46" s="242">
        <f t="shared" si="3"/>
        <v>12195.313</v>
      </c>
    </row>
    <row r="47" spans="1:9" ht="30.6">
      <c r="A47" s="244" t="s">
        <v>58</v>
      </c>
      <c r="B47" s="244" t="s">
        <v>248</v>
      </c>
      <c r="C47" s="244" t="s">
        <v>213</v>
      </c>
      <c r="D47" s="244" t="s">
        <v>223</v>
      </c>
      <c r="E47" s="240" t="s">
        <v>249</v>
      </c>
      <c r="F47" s="245"/>
      <c r="G47" s="242">
        <v>333.89</v>
      </c>
      <c r="H47" s="242"/>
      <c r="I47" s="242"/>
    </row>
    <row r="48" spans="1:9" ht="30.6">
      <c r="A48" s="237" t="s">
        <v>58</v>
      </c>
      <c r="B48" s="238" t="s">
        <v>232</v>
      </c>
      <c r="C48" s="238" t="s">
        <v>213</v>
      </c>
      <c r="D48" s="239" t="s">
        <v>223</v>
      </c>
      <c r="E48" s="240" t="s">
        <v>231</v>
      </c>
      <c r="F48" s="243">
        <f>ROUND([1]доход!$D$26/1000,0)</f>
        <v>7601</v>
      </c>
      <c r="G48" s="242">
        <v>1200</v>
      </c>
      <c r="H48" s="242"/>
      <c r="I48" s="242"/>
    </row>
    <row r="49" spans="1:9">
      <c r="A49" s="244"/>
      <c r="B49" s="244"/>
      <c r="C49" s="244"/>
      <c r="D49" s="244"/>
      <c r="E49" s="246"/>
      <c r="F49" s="245"/>
      <c r="G49" s="242"/>
      <c r="H49" s="242"/>
      <c r="I49" s="242"/>
    </row>
    <row r="50" spans="1:9" ht="15" thickBot="1">
      <c r="A50" s="284" t="s">
        <v>253</v>
      </c>
      <c r="B50" s="284"/>
      <c r="C50" s="284"/>
      <c r="D50" s="284"/>
      <c r="E50" s="284"/>
      <c r="F50" s="247">
        <f>SUM(F9:F48)</f>
        <v>220234.342</v>
      </c>
      <c r="G50" s="242">
        <f>SUM(G9:G49)-G32</f>
        <v>458123.94</v>
      </c>
      <c r="H50" s="242">
        <f t="shared" ref="H50:I50" si="4">SUM(H9:H49)-H32</f>
        <v>429313.65499999997</v>
      </c>
      <c r="I50" s="242">
        <f t="shared" si="4"/>
        <v>429526.34899999999</v>
      </c>
    </row>
    <row r="52" spans="1:9">
      <c r="G52" s="232"/>
    </row>
  </sheetData>
  <mergeCells count="4">
    <mergeCell ref="A5:G5"/>
    <mergeCell ref="A6:I6"/>
    <mergeCell ref="A8:D8"/>
    <mergeCell ref="A50:E5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6"/>
  <sheetViews>
    <sheetView topLeftCell="A124" workbookViewId="0">
      <selection activeCell="K6" sqref="K6"/>
    </sheetView>
  </sheetViews>
  <sheetFormatPr defaultRowHeight="14.4"/>
  <cols>
    <col min="1" max="1" width="39.6640625" customWidth="1"/>
    <col min="2" max="2" width="3.33203125" bestFit="1" customWidth="1"/>
    <col min="3" max="3" width="3.5546875" bestFit="1" customWidth="1"/>
    <col min="4" max="4" width="9.88671875" customWidth="1"/>
    <col min="5" max="5" width="4.109375" bestFit="1" customWidth="1"/>
    <col min="6" max="6" width="9.5546875" customWidth="1"/>
    <col min="7" max="7" width="10" style="64" customWidth="1"/>
    <col min="8" max="8" width="15.109375" customWidth="1"/>
  </cols>
  <sheetData>
    <row r="1" spans="1:9">
      <c r="A1" s="43"/>
      <c r="B1" s="43"/>
      <c r="C1" s="43"/>
      <c r="D1" s="43"/>
      <c r="E1" s="43"/>
      <c r="F1" s="59"/>
      <c r="G1" s="228"/>
      <c r="H1" s="59" t="s">
        <v>69</v>
      </c>
    </row>
    <row r="2" spans="1:9">
      <c r="A2" s="43"/>
      <c r="B2" s="43"/>
      <c r="C2" s="43"/>
      <c r="D2" s="43"/>
      <c r="E2" s="43"/>
      <c r="F2" s="59"/>
      <c r="G2" s="228"/>
      <c r="H2" s="87" t="s">
        <v>59</v>
      </c>
    </row>
    <row r="3" spans="1:9">
      <c r="A3" s="43"/>
      <c r="B3" s="43"/>
      <c r="C3" s="43"/>
      <c r="D3" s="43"/>
      <c r="E3" s="43"/>
      <c r="F3" s="59"/>
      <c r="G3" s="228"/>
      <c r="H3" s="87" t="s">
        <v>60</v>
      </c>
    </row>
    <row r="4" spans="1:9" ht="15" customHeight="1">
      <c r="A4" s="43"/>
      <c r="B4" s="43"/>
      <c r="C4" s="43"/>
      <c r="D4" s="43"/>
      <c r="E4" s="43"/>
      <c r="F4" s="59"/>
      <c r="G4" s="228"/>
      <c r="H4" s="87" t="s">
        <v>304</v>
      </c>
    </row>
    <row r="5" spans="1:9" ht="15.6">
      <c r="A5" s="285" t="s">
        <v>61</v>
      </c>
      <c r="B5" s="285"/>
      <c r="C5" s="285"/>
      <c r="D5" s="285"/>
      <c r="E5" s="285"/>
      <c r="F5" s="285"/>
      <c r="G5" s="285"/>
      <c r="H5" s="285"/>
    </row>
    <row r="6" spans="1:9" ht="38.25" customHeight="1" thickBot="1">
      <c r="A6" s="280" t="s">
        <v>173</v>
      </c>
      <c r="B6" s="280"/>
      <c r="C6" s="280"/>
      <c r="D6" s="280"/>
      <c r="E6" s="280"/>
      <c r="F6" s="280"/>
      <c r="G6" s="280"/>
      <c r="H6" s="280"/>
    </row>
    <row r="7" spans="1:9" ht="97.5" customHeight="1">
      <c r="A7" s="44" t="s">
        <v>0</v>
      </c>
      <c r="B7" s="45" t="s">
        <v>1</v>
      </c>
      <c r="C7" s="45" t="s">
        <v>2</v>
      </c>
      <c r="D7" s="45" t="s">
        <v>3</v>
      </c>
      <c r="E7" s="45" t="s">
        <v>4</v>
      </c>
      <c r="F7" s="93" t="s">
        <v>5</v>
      </c>
      <c r="G7" s="217" t="s">
        <v>6</v>
      </c>
      <c r="H7" s="229" t="s">
        <v>161</v>
      </c>
    </row>
    <row r="8" spans="1:9">
      <c r="A8" s="153">
        <v>1</v>
      </c>
      <c r="B8" s="152">
        <v>2</v>
      </c>
      <c r="C8" s="152">
        <v>3</v>
      </c>
      <c r="D8" s="152">
        <v>4</v>
      </c>
      <c r="E8" s="152">
        <v>5</v>
      </c>
      <c r="F8" s="154">
        <v>7</v>
      </c>
      <c r="G8" s="218"/>
      <c r="H8" s="230">
        <v>8</v>
      </c>
    </row>
    <row r="9" spans="1:9" ht="15.75" customHeight="1">
      <c r="A9" s="162" t="s">
        <v>7</v>
      </c>
      <c r="B9" s="148" t="s">
        <v>57</v>
      </c>
      <c r="C9" s="148" t="s">
        <v>57</v>
      </c>
      <c r="D9" s="148" t="s">
        <v>111</v>
      </c>
      <c r="E9" s="148" t="s">
        <v>58</v>
      </c>
      <c r="F9" s="163">
        <v>467662.32399999996</v>
      </c>
      <c r="G9" s="163">
        <v>162351.39400000003</v>
      </c>
      <c r="H9" s="163">
        <v>305310.93000000005</v>
      </c>
    </row>
    <row r="10" spans="1:9" ht="15.75" customHeight="1">
      <c r="A10" s="134" t="s">
        <v>8</v>
      </c>
      <c r="B10" s="10">
        <v>1</v>
      </c>
      <c r="C10" s="10">
        <v>0</v>
      </c>
      <c r="D10" s="148" t="s">
        <v>111</v>
      </c>
      <c r="E10" s="11">
        <v>0</v>
      </c>
      <c r="F10" s="163">
        <v>27483.18</v>
      </c>
      <c r="G10" s="163">
        <v>25868.7</v>
      </c>
      <c r="H10" s="163">
        <v>1614.48</v>
      </c>
    </row>
    <row r="11" spans="1:9" ht="36.75" customHeight="1">
      <c r="A11" s="134" t="s">
        <v>9</v>
      </c>
      <c r="B11" s="10">
        <v>1</v>
      </c>
      <c r="C11" s="10">
        <v>2</v>
      </c>
      <c r="D11" s="148" t="s">
        <v>111</v>
      </c>
      <c r="E11" s="11">
        <v>0</v>
      </c>
      <c r="F11" s="105">
        <v>1705</v>
      </c>
      <c r="G11" s="105">
        <v>1705</v>
      </c>
      <c r="H11" s="105">
        <v>0</v>
      </c>
      <c r="I11" s="64"/>
    </row>
    <row r="12" spans="1:9" ht="24.6">
      <c r="A12" s="133" t="s">
        <v>10</v>
      </c>
      <c r="B12" s="3">
        <v>1</v>
      </c>
      <c r="C12" s="3">
        <v>2</v>
      </c>
      <c r="D12" s="4" t="s">
        <v>115</v>
      </c>
      <c r="E12" s="5">
        <v>100</v>
      </c>
      <c r="F12" s="113">
        <v>1495</v>
      </c>
      <c r="G12" s="113">
        <v>1495</v>
      </c>
      <c r="H12" s="113">
        <v>0</v>
      </c>
      <c r="I12" s="64"/>
    </row>
    <row r="13" spans="1:9">
      <c r="A13" s="133" t="s">
        <v>11</v>
      </c>
      <c r="B13" s="3">
        <v>1</v>
      </c>
      <c r="C13" s="3">
        <v>2</v>
      </c>
      <c r="D13" s="4" t="s">
        <v>116</v>
      </c>
      <c r="E13" s="5">
        <v>200</v>
      </c>
      <c r="F13" s="113">
        <v>210</v>
      </c>
      <c r="G13" s="113">
        <v>210</v>
      </c>
      <c r="H13" s="113">
        <v>0</v>
      </c>
      <c r="I13" s="64"/>
    </row>
    <row r="14" spans="1:9" ht="36.75" customHeight="1">
      <c r="A14" s="76" t="s">
        <v>12</v>
      </c>
      <c r="B14" s="6">
        <v>1</v>
      </c>
      <c r="C14" s="6">
        <v>3</v>
      </c>
      <c r="D14" s="148" t="s">
        <v>111</v>
      </c>
      <c r="E14" s="42">
        <v>0</v>
      </c>
      <c r="F14" s="163">
        <v>2316</v>
      </c>
      <c r="G14" s="163">
        <v>2316</v>
      </c>
      <c r="H14" s="163">
        <v>0</v>
      </c>
      <c r="I14" s="64"/>
    </row>
    <row r="15" spans="1:9">
      <c r="A15" s="133" t="s">
        <v>13</v>
      </c>
      <c r="B15" s="3">
        <v>1</v>
      </c>
      <c r="C15" s="3">
        <v>3</v>
      </c>
      <c r="D15" s="4" t="s">
        <v>117</v>
      </c>
      <c r="E15" s="5">
        <v>100</v>
      </c>
      <c r="F15" s="113">
        <v>1139</v>
      </c>
      <c r="G15" s="113">
        <v>1139</v>
      </c>
      <c r="H15" s="113">
        <v>0</v>
      </c>
      <c r="I15" s="64"/>
    </row>
    <row r="16" spans="1:9" s="89" customFormat="1">
      <c r="A16" s="133" t="s">
        <v>11</v>
      </c>
      <c r="B16" s="3">
        <v>1</v>
      </c>
      <c r="C16" s="3">
        <v>3</v>
      </c>
      <c r="D16" s="4" t="s">
        <v>116</v>
      </c>
      <c r="E16" s="5">
        <v>100</v>
      </c>
      <c r="F16" s="113">
        <v>872</v>
      </c>
      <c r="G16" s="113">
        <v>872</v>
      </c>
      <c r="H16" s="113">
        <v>0</v>
      </c>
      <c r="I16" s="136"/>
    </row>
    <row r="17" spans="1:9">
      <c r="A17" s="133" t="s">
        <v>11</v>
      </c>
      <c r="B17" s="3">
        <v>1</v>
      </c>
      <c r="C17" s="3">
        <v>3</v>
      </c>
      <c r="D17" s="4" t="s">
        <v>116</v>
      </c>
      <c r="E17" s="5">
        <v>200</v>
      </c>
      <c r="F17" s="113">
        <v>290</v>
      </c>
      <c r="G17" s="113">
        <v>290</v>
      </c>
      <c r="H17" s="113">
        <v>0</v>
      </c>
      <c r="I17" s="64"/>
    </row>
    <row r="18" spans="1:9">
      <c r="A18" s="133" t="s">
        <v>11</v>
      </c>
      <c r="B18" s="3">
        <v>1</v>
      </c>
      <c r="C18" s="3">
        <v>3</v>
      </c>
      <c r="D18" s="4" t="s">
        <v>116</v>
      </c>
      <c r="E18" s="5">
        <v>851</v>
      </c>
      <c r="F18" s="113">
        <v>15</v>
      </c>
      <c r="G18" s="113">
        <v>15</v>
      </c>
      <c r="H18" s="113">
        <v>0</v>
      </c>
      <c r="I18" s="64"/>
    </row>
    <row r="19" spans="1:9" ht="35.4">
      <c r="A19" s="76" t="s">
        <v>14</v>
      </c>
      <c r="B19" s="6">
        <v>1</v>
      </c>
      <c r="C19" s="6">
        <v>4</v>
      </c>
      <c r="D19" s="148" t="s">
        <v>111</v>
      </c>
      <c r="E19" s="42">
        <v>0</v>
      </c>
      <c r="F19" s="105">
        <v>15037</v>
      </c>
      <c r="G19" s="105">
        <v>14297</v>
      </c>
      <c r="H19" s="105">
        <v>740</v>
      </c>
    </row>
    <row r="20" spans="1:9" s="89" customFormat="1">
      <c r="A20" s="133" t="s">
        <v>11</v>
      </c>
      <c r="B20" s="3">
        <v>1</v>
      </c>
      <c r="C20" s="3">
        <v>4</v>
      </c>
      <c r="D20" s="4" t="s">
        <v>116</v>
      </c>
      <c r="E20" s="5">
        <v>100</v>
      </c>
      <c r="F20" s="113">
        <v>12452</v>
      </c>
      <c r="G20" s="113">
        <v>12452</v>
      </c>
      <c r="H20" s="113">
        <v>0</v>
      </c>
    </row>
    <row r="21" spans="1:9" s="89" customFormat="1">
      <c r="A21" s="133" t="s">
        <v>11</v>
      </c>
      <c r="B21" s="3">
        <v>1</v>
      </c>
      <c r="C21" s="3">
        <v>4</v>
      </c>
      <c r="D21" s="4" t="s">
        <v>116</v>
      </c>
      <c r="E21" s="5">
        <v>200</v>
      </c>
      <c r="F21" s="113">
        <v>1745</v>
      </c>
      <c r="G21" s="113">
        <v>1745</v>
      </c>
      <c r="H21" s="113"/>
    </row>
    <row r="22" spans="1:9" s="89" customFormat="1">
      <c r="A22" s="133" t="s">
        <v>11</v>
      </c>
      <c r="B22" s="3">
        <v>1</v>
      </c>
      <c r="C22" s="3">
        <v>4</v>
      </c>
      <c r="D22" s="4" t="s">
        <v>116</v>
      </c>
      <c r="E22" s="5">
        <v>800</v>
      </c>
      <c r="F22" s="113">
        <v>100</v>
      </c>
      <c r="G22" s="113">
        <v>100</v>
      </c>
      <c r="H22" s="113">
        <v>0</v>
      </c>
    </row>
    <row r="23" spans="1:9" s="89" customFormat="1" ht="26.25" customHeight="1">
      <c r="A23" s="133" t="s">
        <v>22</v>
      </c>
      <c r="B23" s="3">
        <v>1</v>
      </c>
      <c r="C23" s="3">
        <v>4</v>
      </c>
      <c r="D23" s="4">
        <v>9980077710</v>
      </c>
      <c r="E23" s="5">
        <v>100</v>
      </c>
      <c r="F23" s="113">
        <v>338</v>
      </c>
      <c r="G23" s="113"/>
      <c r="H23" s="113">
        <v>338</v>
      </c>
    </row>
    <row r="24" spans="1:9" s="89" customFormat="1" ht="26.25" customHeight="1">
      <c r="A24" s="133" t="s">
        <v>22</v>
      </c>
      <c r="B24" s="3">
        <v>1</v>
      </c>
      <c r="C24" s="3">
        <v>4</v>
      </c>
      <c r="D24" s="4">
        <v>9980077710</v>
      </c>
      <c r="E24" s="5">
        <v>200</v>
      </c>
      <c r="F24" s="113">
        <v>32</v>
      </c>
      <c r="G24" s="113"/>
      <c r="H24" s="113">
        <v>32</v>
      </c>
    </row>
    <row r="25" spans="1:9" s="89" customFormat="1" ht="24.6">
      <c r="A25" s="133" t="s">
        <v>20</v>
      </c>
      <c r="B25" s="3">
        <v>1</v>
      </c>
      <c r="C25" s="3">
        <v>4</v>
      </c>
      <c r="D25" s="4">
        <v>9980077720</v>
      </c>
      <c r="E25" s="5">
        <v>100</v>
      </c>
      <c r="F25" s="113">
        <v>349</v>
      </c>
      <c r="G25" s="113"/>
      <c r="H25" s="113">
        <v>349</v>
      </c>
    </row>
    <row r="26" spans="1:9" s="89" customFormat="1" ht="24.6">
      <c r="A26" s="133" t="s">
        <v>20</v>
      </c>
      <c r="B26" s="3">
        <v>1</v>
      </c>
      <c r="C26" s="3">
        <v>4</v>
      </c>
      <c r="D26" s="4">
        <v>9980077720</v>
      </c>
      <c r="E26" s="5">
        <v>200</v>
      </c>
      <c r="F26" s="113">
        <v>21</v>
      </c>
      <c r="G26" s="113"/>
      <c r="H26" s="113">
        <v>21</v>
      </c>
    </row>
    <row r="27" spans="1:9" s="89" customFormat="1">
      <c r="A27" s="134" t="s">
        <v>109</v>
      </c>
      <c r="B27" s="10">
        <v>1</v>
      </c>
      <c r="C27" s="10">
        <v>5</v>
      </c>
      <c r="D27" s="148" t="s">
        <v>111</v>
      </c>
      <c r="E27" s="11">
        <v>0</v>
      </c>
      <c r="F27" s="105">
        <v>1</v>
      </c>
      <c r="G27" s="105">
        <v>0</v>
      </c>
      <c r="H27" s="105">
        <v>1</v>
      </c>
    </row>
    <row r="28" spans="1:9" ht="24.6">
      <c r="A28" s="133" t="s">
        <v>110</v>
      </c>
      <c r="B28" s="3">
        <v>1</v>
      </c>
      <c r="C28" s="3">
        <v>5</v>
      </c>
      <c r="D28" s="4">
        <v>9980051200</v>
      </c>
      <c r="E28" s="5">
        <v>200</v>
      </c>
      <c r="F28" s="113">
        <v>1</v>
      </c>
      <c r="G28" s="113">
        <v>0</v>
      </c>
      <c r="H28" s="113">
        <v>1</v>
      </c>
    </row>
    <row r="29" spans="1:9" s="128" customFormat="1" ht="35.4">
      <c r="A29" s="134" t="s">
        <v>15</v>
      </c>
      <c r="B29" s="10">
        <v>1</v>
      </c>
      <c r="C29" s="10">
        <v>6</v>
      </c>
      <c r="D29" s="148" t="s">
        <v>111</v>
      </c>
      <c r="E29" s="11">
        <v>0</v>
      </c>
      <c r="F29" s="105">
        <v>3954</v>
      </c>
      <c r="G29" s="105">
        <v>3954</v>
      </c>
      <c r="H29" s="105">
        <v>0</v>
      </c>
    </row>
    <row r="30" spans="1:9" s="128" customFormat="1">
      <c r="A30" s="133" t="s">
        <v>11</v>
      </c>
      <c r="B30" s="3">
        <v>1</v>
      </c>
      <c r="C30" s="3">
        <v>6</v>
      </c>
      <c r="D30" s="4" t="s">
        <v>116</v>
      </c>
      <c r="E30" s="5">
        <v>100</v>
      </c>
      <c r="F30" s="113">
        <v>3303</v>
      </c>
      <c r="G30" s="113">
        <v>3303</v>
      </c>
      <c r="H30" s="113">
        <v>0</v>
      </c>
    </row>
    <row r="31" spans="1:9">
      <c r="A31" s="133" t="s">
        <v>11</v>
      </c>
      <c r="B31" s="3">
        <v>1</v>
      </c>
      <c r="C31" s="3">
        <v>6</v>
      </c>
      <c r="D31" s="4" t="s">
        <v>116</v>
      </c>
      <c r="E31" s="5">
        <v>200</v>
      </c>
      <c r="F31" s="113">
        <v>647</v>
      </c>
      <c r="G31" s="113">
        <v>647</v>
      </c>
      <c r="H31" s="113">
        <v>0</v>
      </c>
    </row>
    <row r="32" spans="1:9" s="89" customFormat="1">
      <c r="A32" s="133" t="s">
        <v>11</v>
      </c>
      <c r="B32" s="3">
        <v>1</v>
      </c>
      <c r="C32" s="3">
        <v>6</v>
      </c>
      <c r="D32" s="4" t="s">
        <v>116</v>
      </c>
      <c r="E32" s="5">
        <v>800</v>
      </c>
      <c r="F32" s="113">
        <v>4</v>
      </c>
      <c r="G32" s="113">
        <v>4</v>
      </c>
      <c r="H32" s="113">
        <v>0</v>
      </c>
    </row>
    <row r="33" spans="1:8">
      <c r="A33" s="134" t="s">
        <v>17</v>
      </c>
      <c r="B33" s="10">
        <v>1</v>
      </c>
      <c r="C33" s="10">
        <v>11</v>
      </c>
      <c r="D33" s="148" t="s">
        <v>111</v>
      </c>
      <c r="E33" s="11">
        <v>0</v>
      </c>
      <c r="F33" s="163">
        <v>775.7</v>
      </c>
      <c r="G33" s="163">
        <v>775.7</v>
      </c>
      <c r="H33" s="163">
        <v>0</v>
      </c>
    </row>
    <row r="34" spans="1:8" s="89" customFormat="1" ht="15.75" customHeight="1">
      <c r="A34" s="133" t="s">
        <v>18</v>
      </c>
      <c r="B34" s="3">
        <v>1</v>
      </c>
      <c r="C34" s="3">
        <v>11</v>
      </c>
      <c r="D34" s="4" t="s">
        <v>119</v>
      </c>
      <c r="E34" s="5">
        <v>800</v>
      </c>
      <c r="F34" s="113">
        <v>575.70000000000005</v>
      </c>
      <c r="G34" s="113">
        <v>575.70000000000005</v>
      </c>
      <c r="H34" s="113"/>
    </row>
    <row r="35" spans="1:8" ht="15" customHeight="1">
      <c r="A35" s="61" t="s">
        <v>108</v>
      </c>
      <c r="B35" s="3">
        <v>1</v>
      </c>
      <c r="C35" s="3">
        <v>11</v>
      </c>
      <c r="D35" s="4" t="s">
        <v>118</v>
      </c>
      <c r="E35" s="5">
        <v>800</v>
      </c>
      <c r="F35" s="113">
        <v>200</v>
      </c>
      <c r="G35" s="113">
        <v>200</v>
      </c>
      <c r="H35" s="113">
        <v>0</v>
      </c>
    </row>
    <row r="36" spans="1:8">
      <c r="A36" s="134" t="s">
        <v>19</v>
      </c>
      <c r="B36" s="10">
        <v>1</v>
      </c>
      <c r="C36" s="10">
        <v>13</v>
      </c>
      <c r="D36" s="148" t="s">
        <v>111</v>
      </c>
      <c r="E36" s="11">
        <v>0</v>
      </c>
      <c r="F36" s="163">
        <v>3360.5899999999997</v>
      </c>
      <c r="G36" s="163">
        <v>2821</v>
      </c>
      <c r="H36" s="163">
        <v>539.58999999999992</v>
      </c>
    </row>
    <row r="37" spans="1:8">
      <c r="A37" s="133" t="s">
        <v>72</v>
      </c>
      <c r="B37" s="3">
        <v>1</v>
      </c>
      <c r="C37" s="3">
        <v>13</v>
      </c>
      <c r="D37" s="4">
        <v>9980077730</v>
      </c>
      <c r="E37" s="5">
        <v>200</v>
      </c>
      <c r="F37" s="113">
        <v>205.7</v>
      </c>
      <c r="G37" s="113">
        <v>0</v>
      </c>
      <c r="H37" s="113">
        <v>205.7</v>
      </c>
    </row>
    <row r="38" spans="1:8" s="89" customFormat="1">
      <c r="A38" s="133" t="s">
        <v>194</v>
      </c>
      <c r="B38" s="3">
        <v>1</v>
      </c>
      <c r="C38" s="3">
        <v>13</v>
      </c>
      <c r="D38" s="222" t="s">
        <v>195</v>
      </c>
      <c r="E38" s="5">
        <v>100</v>
      </c>
      <c r="F38" s="113">
        <v>2441</v>
      </c>
      <c r="G38" s="113">
        <v>2441</v>
      </c>
      <c r="H38" s="113"/>
    </row>
    <row r="39" spans="1:8" s="89" customFormat="1">
      <c r="A39" s="133" t="s">
        <v>194</v>
      </c>
      <c r="B39" s="3">
        <v>1</v>
      </c>
      <c r="C39" s="3">
        <v>13</v>
      </c>
      <c r="D39" s="222" t="s">
        <v>195</v>
      </c>
      <c r="E39" s="5">
        <v>200</v>
      </c>
      <c r="F39" s="113">
        <v>380</v>
      </c>
      <c r="G39" s="113">
        <v>380</v>
      </c>
      <c r="H39" s="113"/>
    </row>
    <row r="40" spans="1:8" s="89" customFormat="1">
      <c r="A40" s="133" t="s">
        <v>171</v>
      </c>
      <c r="B40" s="3">
        <v>1</v>
      </c>
      <c r="C40" s="3">
        <v>13</v>
      </c>
      <c r="D40" s="4">
        <v>1590254690</v>
      </c>
      <c r="E40" s="5">
        <v>200</v>
      </c>
      <c r="F40" s="113">
        <v>333.89</v>
      </c>
      <c r="G40" s="113"/>
      <c r="H40" s="113">
        <v>333.89</v>
      </c>
    </row>
    <row r="41" spans="1:8" ht="25.5" customHeight="1">
      <c r="A41" s="134" t="s">
        <v>85</v>
      </c>
      <c r="B41" s="10">
        <v>2</v>
      </c>
      <c r="C41" s="10">
        <v>0</v>
      </c>
      <c r="D41" s="148" t="s">
        <v>111</v>
      </c>
      <c r="E41" s="11">
        <v>0</v>
      </c>
      <c r="F41" s="163">
        <v>1382</v>
      </c>
      <c r="G41" s="163">
        <v>0</v>
      </c>
      <c r="H41" s="163">
        <v>1382</v>
      </c>
    </row>
    <row r="42" spans="1:8" s="89" customFormat="1">
      <c r="A42" s="76" t="s">
        <v>86</v>
      </c>
      <c r="B42" s="6">
        <v>2</v>
      </c>
      <c r="C42" s="6">
        <v>3</v>
      </c>
      <c r="D42" s="148" t="s">
        <v>111</v>
      </c>
      <c r="E42" s="42">
        <v>0</v>
      </c>
      <c r="F42" s="105">
        <v>1382</v>
      </c>
      <c r="G42" s="105">
        <v>0</v>
      </c>
      <c r="H42" s="105">
        <v>1382</v>
      </c>
    </row>
    <row r="43" spans="1:8" s="89" customFormat="1" ht="25.5" customHeight="1">
      <c r="A43" s="61" t="s">
        <v>87</v>
      </c>
      <c r="B43" s="22">
        <v>2</v>
      </c>
      <c r="C43" s="22">
        <v>3</v>
      </c>
      <c r="D43" s="4">
        <v>9990051180</v>
      </c>
      <c r="E43" s="63">
        <v>500</v>
      </c>
      <c r="F43" s="113">
        <v>1382</v>
      </c>
      <c r="G43" s="113"/>
      <c r="H43" s="113">
        <v>1382</v>
      </c>
    </row>
    <row r="44" spans="1:8" s="89" customFormat="1" ht="25.5" customHeight="1">
      <c r="A44" s="134" t="s">
        <v>23</v>
      </c>
      <c r="B44" s="10">
        <v>3</v>
      </c>
      <c r="C44" s="10">
        <v>0</v>
      </c>
      <c r="D44" s="148" t="s">
        <v>111</v>
      </c>
      <c r="E44" s="11">
        <v>0</v>
      </c>
      <c r="F44" s="163">
        <v>4648</v>
      </c>
      <c r="G44" s="163">
        <v>4648</v>
      </c>
      <c r="H44" s="163">
        <v>0</v>
      </c>
    </row>
    <row r="45" spans="1:8" s="89" customFormat="1" ht="35.4">
      <c r="A45" s="76" t="s">
        <v>24</v>
      </c>
      <c r="B45" s="6">
        <v>3</v>
      </c>
      <c r="C45" s="6">
        <v>9</v>
      </c>
      <c r="D45" s="148" t="s">
        <v>111</v>
      </c>
      <c r="E45" s="42">
        <v>0</v>
      </c>
      <c r="F45" s="105">
        <v>4078</v>
      </c>
      <c r="G45" s="105">
        <v>4078</v>
      </c>
      <c r="H45" s="105">
        <v>0</v>
      </c>
    </row>
    <row r="46" spans="1:8" s="89" customFormat="1">
      <c r="A46" s="164" t="s">
        <v>25</v>
      </c>
      <c r="B46" s="22">
        <v>3</v>
      </c>
      <c r="C46" s="22">
        <v>9</v>
      </c>
      <c r="D46" s="4">
        <v>9940020990</v>
      </c>
      <c r="E46" s="63">
        <v>100</v>
      </c>
      <c r="F46" s="113">
        <v>3937</v>
      </c>
      <c r="G46" s="113">
        <v>3937</v>
      </c>
      <c r="H46" s="113"/>
    </row>
    <row r="47" spans="1:8" s="89" customFormat="1">
      <c r="A47" s="164" t="s">
        <v>25</v>
      </c>
      <c r="B47" s="22">
        <v>3</v>
      </c>
      <c r="C47" s="22">
        <v>9</v>
      </c>
      <c r="D47" s="4">
        <v>9940020990</v>
      </c>
      <c r="E47" s="63">
        <v>200</v>
      </c>
      <c r="F47" s="113">
        <v>141</v>
      </c>
      <c r="G47" s="113">
        <v>141</v>
      </c>
      <c r="H47" s="113"/>
    </row>
    <row r="48" spans="1:8" s="89" customFormat="1" ht="24.75" customHeight="1">
      <c r="A48" s="157" t="s">
        <v>107</v>
      </c>
      <c r="B48" s="158" t="s">
        <v>70</v>
      </c>
      <c r="C48" s="158">
        <v>14</v>
      </c>
      <c r="D48" s="148" t="s">
        <v>287</v>
      </c>
      <c r="E48" s="19">
        <v>0</v>
      </c>
      <c r="F48" s="103">
        <v>570</v>
      </c>
      <c r="G48" s="103">
        <v>570</v>
      </c>
      <c r="H48" s="103">
        <v>0</v>
      </c>
    </row>
    <row r="49" spans="1:8">
      <c r="A49" s="139" t="s">
        <v>177</v>
      </c>
      <c r="B49" s="155" t="s">
        <v>70</v>
      </c>
      <c r="C49" s="155">
        <v>14</v>
      </c>
      <c r="D49" s="13">
        <v>300000001</v>
      </c>
      <c r="E49" s="14">
        <v>240</v>
      </c>
      <c r="F49" s="129">
        <v>570</v>
      </c>
      <c r="G49" s="129">
        <v>570</v>
      </c>
      <c r="H49" s="129">
        <v>0</v>
      </c>
    </row>
    <row r="50" spans="1:8" s="89" customFormat="1">
      <c r="A50" s="134" t="s">
        <v>26</v>
      </c>
      <c r="B50" s="10">
        <v>4</v>
      </c>
      <c r="C50" s="10">
        <v>0</v>
      </c>
      <c r="D50" s="148" t="s">
        <v>111</v>
      </c>
      <c r="E50" s="11">
        <v>0</v>
      </c>
      <c r="F50" s="163">
        <v>13367.731</v>
      </c>
      <c r="G50" s="163">
        <v>8279.41</v>
      </c>
      <c r="H50" s="163">
        <v>5088.3209999999999</v>
      </c>
    </row>
    <row r="51" spans="1:8" s="89" customFormat="1">
      <c r="A51" s="31" t="s">
        <v>11</v>
      </c>
      <c r="B51" s="12">
        <v>4</v>
      </c>
      <c r="C51" s="12">
        <v>5</v>
      </c>
      <c r="D51" s="13">
        <v>20400</v>
      </c>
      <c r="E51" s="14">
        <v>800</v>
      </c>
      <c r="F51" s="129"/>
      <c r="G51" s="129"/>
      <c r="H51" s="129"/>
    </row>
    <row r="52" spans="1:8" s="89" customFormat="1">
      <c r="A52" s="134" t="s">
        <v>104</v>
      </c>
      <c r="B52" s="10">
        <v>4</v>
      </c>
      <c r="C52" s="10">
        <v>9</v>
      </c>
      <c r="D52" s="148" t="s">
        <v>111</v>
      </c>
      <c r="E52" s="11">
        <v>0</v>
      </c>
      <c r="F52" s="105">
        <v>13087.731</v>
      </c>
      <c r="G52" s="105">
        <v>7999.41</v>
      </c>
      <c r="H52" s="105">
        <v>5088.3209999999999</v>
      </c>
    </row>
    <row r="53" spans="1:8" s="89" customFormat="1" ht="24.6">
      <c r="A53" s="133" t="s">
        <v>280</v>
      </c>
      <c r="B53" s="3">
        <v>4</v>
      </c>
      <c r="C53" s="3">
        <v>9</v>
      </c>
      <c r="D53" s="4">
        <v>1530020760</v>
      </c>
      <c r="E53" s="5">
        <v>200</v>
      </c>
      <c r="F53" s="113">
        <v>5088.3209999999999</v>
      </c>
      <c r="G53" s="113">
        <v>0</v>
      </c>
      <c r="H53" s="113">
        <v>5088.3209999999999</v>
      </c>
    </row>
    <row r="54" spans="1:8" ht="24.6">
      <c r="A54" s="133" t="s">
        <v>105</v>
      </c>
      <c r="B54" s="3">
        <v>4</v>
      </c>
      <c r="C54" s="3">
        <v>9</v>
      </c>
      <c r="D54" s="4" t="s">
        <v>120</v>
      </c>
      <c r="E54" s="5">
        <v>500</v>
      </c>
      <c r="F54" s="113">
        <v>7999.41</v>
      </c>
      <c r="G54" s="113">
        <v>7999.41</v>
      </c>
      <c r="H54" s="113"/>
    </row>
    <row r="55" spans="1:8" ht="15" customHeight="1">
      <c r="A55" s="134" t="s">
        <v>114</v>
      </c>
      <c r="B55" s="10">
        <v>4</v>
      </c>
      <c r="C55" s="10">
        <v>12</v>
      </c>
      <c r="D55" s="148" t="s">
        <v>111</v>
      </c>
      <c r="E55" s="11">
        <v>0</v>
      </c>
      <c r="F55" s="105">
        <v>280</v>
      </c>
      <c r="G55" s="105">
        <v>280</v>
      </c>
      <c r="H55" s="105">
        <v>0</v>
      </c>
    </row>
    <row r="56" spans="1:8">
      <c r="A56" s="133" t="s">
        <v>285</v>
      </c>
      <c r="B56" s="3">
        <v>4</v>
      </c>
      <c r="C56" s="3">
        <v>12</v>
      </c>
      <c r="D56" s="4" t="s">
        <v>286</v>
      </c>
      <c r="E56" s="5">
        <v>200</v>
      </c>
      <c r="F56" s="113">
        <v>280</v>
      </c>
      <c r="G56" s="113">
        <v>280</v>
      </c>
      <c r="H56" s="113"/>
    </row>
    <row r="57" spans="1:8" ht="15" customHeight="1">
      <c r="A57" s="134" t="s">
        <v>27</v>
      </c>
      <c r="B57" s="10">
        <v>5</v>
      </c>
      <c r="C57" s="10">
        <v>0</v>
      </c>
      <c r="D57" s="148" t="s">
        <v>111</v>
      </c>
      <c r="E57" s="11">
        <v>0</v>
      </c>
      <c r="F57" s="163">
        <v>15767.91</v>
      </c>
      <c r="G57" s="163">
        <v>12547.784</v>
      </c>
      <c r="H57" s="163">
        <v>3220.1260000000002</v>
      </c>
    </row>
    <row r="58" spans="1:8">
      <c r="A58" s="134" t="s">
        <v>29</v>
      </c>
      <c r="B58" s="10">
        <v>5</v>
      </c>
      <c r="C58" s="10">
        <v>2</v>
      </c>
      <c r="D58" s="148" t="s">
        <v>111</v>
      </c>
      <c r="E58" s="11">
        <v>0</v>
      </c>
      <c r="F58" s="163">
        <v>7896</v>
      </c>
      <c r="G58" s="163">
        <v>7896</v>
      </c>
      <c r="H58" s="163">
        <v>0</v>
      </c>
    </row>
    <row r="59" spans="1:8">
      <c r="A59" s="133" t="s">
        <v>281</v>
      </c>
      <c r="B59" s="3">
        <v>5</v>
      </c>
      <c r="C59" s="3">
        <v>2</v>
      </c>
      <c r="D59" s="4">
        <v>9940023510</v>
      </c>
      <c r="E59" s="5">
        <v>200</v>
      </c>
      <c r="F59" s="113">
        <v>1177</v>
      </c>
      <c r="G59" s="113">
        <v>1177</v>
      </c>
      <c r="H59" s="113">
        <v>0</v>
      </c>
    </row>
    <row r="60" spans="1:8" s="89" customFormat="1">
      <c r="A60" s="133" t="s">
        <v>281</v>
      </c>
      <c r="B60" s="3">
        <v>5</v>
      </c>
      <c r="C60" s="3">
        <v>2</v>
      </c>
      <c r="D60" s="4">
        <v>9940023510</v>
      </c>
      <c r="E60" s="5">
        <v>500</v>
      </c>
      <c r="F60" s="113">
        <v>1419</v>
      </c>
      <c r="G60" s="113">
        <v>1419</v>
      </c>
      <c r="H60" s="113">
        <v>0</v>
      </c>
    </row>
    <row r="61" spans="1:8" s="89" customFormat="1">
      <c r="A61" s="139" t="s">
        <v>28</v>
      </c>
      <c r="B61" s="52">
        <v>5</v>
      </c>
      <c r="C61" s="52">
        <v>2</v>
      </c>
      <c r="D61" s="219" t="s">
        <v>190</v>
      </c>
      <c r="E61" s="54">
        <v>500</v>
      </c>
      <c r="F61" s="129">
        <v>5300</v>
      </c>
      <c r="G61" s="129">
        <v>5300</v>
      </c>
      <c r="H61" s="129">
        <v>0</v>
      </c>
    </row>
    <row r="62" spans="1:8">
      <c r="A62" s="134" t="s">
        <v>31</v>
      </c>
      <c r="B62" s="10">
        <v>5</v>
      </c>
      <c r="C62" s="10">
        <v>3</v>
      </c>
      <c r="D62" s="148" t="s">
        <v>111</v>
      </c>
      <c r="E62" s="11">
        <v>0</v>
      </c>
      <c r="F62" s="163">
        <v>7871.91</v>
      </c>
      <c r="G62" s="163">
        <v>4651.7839999999997</v>
      </c>
      <c r="H62" s="163">
        <v>3220.1260000000002</v>
      </c>
    </row>
    <row r="63" spans="1:8">
      <c r="A63" s="133" t="s">
        <v>282</v>
      </c>
      <c r="B63" s="3">
        <v>5</v>
      </c>
      <c r="C63" s="3">
        <v>3</v>
      </c>
      <c r="D63" s="4" t="s">
        <v>283</v>
      </c>
      <c r="E63" s="5">
        <v>500</v>
      </c>
      <c r="F63" s="113">
        <v>725</v>
      </c>
      <c r="G63" s="113">
        <v>725</v>
      </c>
      <c r="H63" s="113">
        <v>0</v>
      </c>
    </row>
    <row r="64" spans="1:8">
      <c r="A64" s="133" t="s">
        <v>32</v>
      </c>
      <c r="B64" s="3">
        <v>5</v>
      </c>
      <c r="C64" s="3">
        <v>3</v>
      </c>
      <c r="D64" s="4" t="s">
        <v>120</v>
      </c>
      <c r="E64" s="5">
        <v>500</v>
      </c>
      <c r="F64" s="113">
        <v>1167</v>
      </c>
      <c r="G64" s="113">
        <v>1167</v>
      </c>
      <c r="H64" s="113">
        <v>0</v>
      </c>
    </row>
    <row r="65" spans="1:8" ht="36.6">
      <c r="A65" s="207" t="s">
        <v>186</v>
      </c>
      <c r="B65" s="3">
        <v>5</v>
      </c>
      <c r="C65" s="3">
        <v>3</v>
      </c>
      <c r="D65" s="4" t="s">
        <v>185</v>
      </c>
      <c r="E65" s="5">
        <v>500</v>
      </c>
      <c r="F65" s="113">
        <v>872.35</v>
      </c>
      <c r="G65" s="102">
        <v>872.35</v>
      </c>
      <c r="H65" s="113">
        <v>0</v>
      </c>
    </row>
    <row r="66" spans="1:8" ht="24.6">
      <c r="A66" s="207" t="s">
        <v>284</v>
      </c>
      <c r="B66" s="3">
        <v>5</v>
      </c>
      <c r="C66" s="3">
        <v>3</v>
      </c>
      <c r="D66" s="4" t="s">
        <v>289</v>
      </c>
      <c r="E66" s="5">
        <v>500</v>
      </c>
      <c r="F66" s="113">
        <v>1278</v>
      </c>
      <c r="G66" s="102">
        <v>1278</v>
      </c>
      <c r="H66" s="113">
        <v>0</v>
      </c>
    </row>
    <row r="67" spans="1:8" s="89" customFormat="1" ht="15" customHeight="1">
      <c r="A67" s="207" t="s">
        <v>170</v>
      </c>
      <c r="B67" s="3">
        <v>5</v>
      </c>
      <c r="C67" s="3">
        <v>3</v>
      </c>
      <c r="D67" s="4" t="s">
        <v>182</v>
      </c>
      <c r="E67" s="5">
        <v>400</v>
      </c>
      <c r="F67" s="113">
        <v>3829.5600000000004</v>
      </c>
      <c r="G67" s="102">
        <v>609.43399999999997</v>
      </c>
      <c r="H67" s="113">
        <v>3220.1260000000002</v>
      </c>
    </row>
    <row r="68" spans="1:8" s="89" customFormat="1">
      <c r="A68" s="134" t="s">
        <v>33</v>
      </c>
      <c r="B68" s="10">
        <v>7</v>
      </c>
      <c r="C68" s="10">
        <v>0</v>
      </c>
      <c r="D68" s="148" t="s">
        <v>111</v>
      </c>
      <c r="E68" s="11">
        <v>0</v>
      </c>
      <c r="F68" s="163">
        <v>337970.46299999999</v>
      </c>
      <c r="G68" s="163">
        <v>84574.3</v>
      </c>
      <c r="H68" s="163">
        <v>253396.163</v>
      </c>
    </row>
    <row r="69" spans="1:8" s="89" customFormat="1">
      <c r="A69" s="134" t="s">
        <v>34</v>
      </c>
      <c r="B69" s="10">
        <v>7</v>
      </c>
      <c r="C69" s="10">
        <v>1</v>
      </c>
      <c r="D69" s="148" t="s">
        <v>111</v>
      </c>
      <c r="E69" s="11">
        <v>0</v>
      </c>
      <c r="F69" s="105">
        <v>98685</v>
      </c>
      <c r="G69" s="105">
        <v>37450</v>
      </c>
      <c r="H69" s="105">
        <v>61235</v>
      </c>
    </row>
    <row r="70" spans="1:8" s="89" customFormat="1">
      <c r="A70" s="133" t="s">
        <v>35</v>
      </c>
      <c r="B70" s="3">
        <v>7</v>
      </c>
      <c r="C70" s="3">
        <v>1</v>
      </c>
      <c r="D70" s="144" t="s">
        <v>113</v>
      </c>
      <c r="E70" s="5">
        <v>100</v>
      </c>
      <c r="F70" s="113">
        <v>61235</v>
      </c>
      <c r="G70" s="113"/>
      <c r="H70" s="113">
        <v>61235</v>
      </c>
    </row>
    <row r="71" spans="1:8" s="89" customFormat="1" ht="15" customHeight="1">
      <c r="A71" s="133" t="s">
        <v>35</v>
      </c>
      <c r="B71" s="3">
        <v>7</v>
      </c>
      <c r="C71" s="3">
        <v>1</v>
      </c>
      <c r="D71" s="4" t="s">
        <v>121</v>
      </c>
      <c r="E71" s="5">
        <v>100</v>
      </c>
      <c r="F71" s="113">
        <v>18247.5</v>
      </c>
      <c r="G71" s="113">
        <v>18247.5</v>
      </c>
      <c r="H71" s="113"/>
    </row>
    <row r="72" spans="1:8" s="89" customFormat="1" ht="15" customHeight="1">
      <c r="A72" s="133" t="s">
        <v>35</v>
      </c>
      <c r="B72" s="3">
        <v>7</v>
      </c>
      <c r="C72" s="3">
        <v>1</v>
      </c>
      <c r="D72" s="4" t="s">
        <v>121</v>
      </c>
      <c r="E72" s="5">
        <v>200</v>
      </c>
      <c r="F72" s="113">
        <v>18877.5</v>
      </c>
      <c r="G72" s="113">
        <v>18877.5</v>
      </c>
      <c r="H72" s="113"/>
    </row>
    <row r="73" spans="1:8" s="89" customFormat="1">
      <c r="A73" s="133" t="s">
        <v>35</v>
      </c>
      <c r="B73" s="3">
        <v>7</v>
      </c>
      <c r="C73" s="3">
        <v>1</v>
      </c>
      <c r="D73" s="4" t="s">
        <v>121</v>
      </c>
      <c r="E73" s="5">
        <v>800</v>
      </c>
      <c r="F73" s="113">
        <v>325</v>
      </c>
      <c r="G73" s="113">
        <v>325</v>
      </c>
      <c r="H73" s="113">
        <v>0</v>
      </c>
    </row>
    <row r="74" spans="1:8" s="89" customFormat="1">
      <c r="A74" s="134" t="s">
        <v>36</v>
      </c>
      <c r="B74" s="10">
        <v>7</v>
      </c>
      <c r="C74" s="10">
        <v>2</v>
      </c>
      <c r="D74" s="148" t="s">
        <v>111</v>
      </c>
      <c r="E74" s="11">
        <v>0</v>
      </c>
      <c r="F74" s="163">
        <v>232549.163</v>
      </c>
      <c r="G74" s="163">
        <v>40758</v>
      </c>
      <c r="H74" s="163">
        <v>191791.163</v>
      </c>
    </row>
    <row r="75" spans="1:8">
      <c r="A75" s="134" t="s">
        <v>37</v>
      </c>
      <c r="B75" s="10">
        <v>7</v>
      </c>
      <c r="C75" s="10">
        <v>2</v>
      </c>
      <c r="D75" s="148" t="s">
        <v>111</v>
      </c>
      <c r="E75" s="11">
        <v>0</v>
      </c>
      <c r="F75" s="163">
        <v>205894.163</v>
      </c>
      <c r="G75" s="163">
        <v>14103</v>
      </c>
      <c r="H75" s="163">
        <v>191791.163</v>
      </c>
    </row>
    <row r="76" spans="1:8" s="89" customFormat="1">
      <c r="A76" s="133" t="s">
        <v>37</v>
      </c>
      <c r="B76" s="3">
        <v>7</v>
      </c>
      <c r="C76" s="3">
        <v>2</v>
      </c>
      <c r="D76" s="4" t="s">
        <v>122</v>
      </c>
      <c r="E76" s="5">
        <v>100</v>
      </c>
      <c r="F76" s="113">
        <v>4342.5</v>
      </c>
      <c r="G76" s="201">
        <v>4342.5</v>
      </c>
      <c r="H76" s="163"/>
    </row>
    <row r="77" spans="1:8" s="89" customFormat="1">
      <c r="A77" s="133" t="s">
        <v>37</v>
      </c>
      <c r="B77" s="3">
        <v>7</v>
      </c>
      <c r="C77" s="3">
        <v>2</v>
      </c>
      <c r="D77" s="4" t="s">
        <v>122</v>
      </c>
      <c r="E77" s="5">
        <v>200</v>
      </c>
      <c r="F77" s="113">
        <v>8883</v>
      </c>
      <c r="G77" s="113">
        <v>8883</v>
      </c>
      <c r="H77" s="113"/>
    </row>
    <row r="78" spans="1:8" s="89" customFormat="1">
      <c r="A78" s="133" t="s">
        <v>37</v>
      </c>
      <c r="B78" s="3">
        <v>7</v>
      </c>
      <c r="C78" s="3">
        <v>2</v>
      </c>
      <c r="D78" s="4" t="s">
        <v>122</v>
      </c>
      <c r="E78" s="5">
        <v>300</v>
      </c>
      <c r="F78" s="113">
        <v>437</v>
      </c>
      <c r="G78" s="113">
        <v>437</v>
      </c>
      <c r="H78" s="113"/>
    </row>
    <row r="79" spans="1:8" s="89" customFormat="1">
      <c r="A79" s="133" t="s">
        <v>37</v>
      </c>
      <c r="B79" s="3">
        <v>7</v>
      </c>
      <c r="C79" s="3">
        <v>2</v>
      </c>
      <c r="D79" s="4" t="s">
        <v>122</v>
      </c>
      <c r="E79" s="5">
        <v>800</v>
      </c>
      <c r="F79" s="113">
        <v>440.5</v>
      </c>
      <c r="G79" s="113">
        <v>440.5</v>
      </c>
      <c r="H79" s="113">
        <v>0</v>
      </c>
    </row>
    <row r="80" spans="1:8">
      <c r="A80" s="133" t="s">
        <v>180</v>
      </c>
      <c r="B80" s="3">
        <v>7</v>
      </c>
      <c r="C80" s="3">
        <v>2</v>
      </c>
      <c r="D80" s="4" t="s">
        <v>181</v>
      </c>
      <c r="E80" s="5">
        <v>100</v>
      </c>
      <c r="F80" s="113">
        <v>12195.313</v>
      </c>
      <c r="G80" s="113"/>
      <c r="H80" s="113">
        <v>12195.313</v>
      </c>
    </row>
    <row r="81" spans="1:8" s="89" customFormat="1" ht="36">
      <c r="A81" s="61" t="s">
        <v>38</v>
      </c>
      <c r="B81" s="3">
        <v>7</v>
      </c>
      <c r="C81" s="3">
        <v>2</v>
      </c>
      <c r="D81" s="4">
        <v>1920206590</v>
      </c>
      <c r="E81" s="5">
        <v>100</v>
      </c>
      <c r="F81" s="113">
        <v>167437</v>
      </c>
      <c r="G81" s="113"/>
      <c r="H81" s="113">
        <v>167437</v>
      </c>
    </row>
    <row r="82" spans="1:8" s="89" customFormat="1" ht="36">
      <c r="A82" s="61" t="s">
        <v>138</v>
      </c>
      <c r="B82" s="3">
        <v>7</v>
      </c>
      <c r="C82" s="3">
        <v>2</v>
      </c>
      <c r="D82" s="4">
        <v>1920202590</v>
      </c>
      <c r="E82" s="5">
        <v>200</v>
      </c>
      <c r="F82" s="113">
        <v>11336.85</v>
      </c>
      <c r="G82" s="113"/>
      <c r="H82" s="113">
        <v>11336.85</v>
      </c>
    </row>
    <row r="83" spans="1:8" s="89" customFormat="1" ht="36">
      <c r="A83" s="61" t="s">
        <v>178</v>
      </c>
      <c r="B83" s="3">
        <v>7</v>
      </c>
      <c r="C83" s="3">
        <v>2</v>
      </c>
      <c r="D83" s="4">
        <v>1920202590</v>
      </c>
      <c r="E83" s="5">
        <v>300</v>
      </c>
      <c r="F83" s="113">
        <v>822</v>
      </c>
      <c r="G83" s="113"/>
      <c r="H83" s="113">
        <v>822</v>
      </c>
    </row>
    <row r="84" spans="1:8" s="89" customFormat="1" ht="24">
      <c r="A84" s="134" t="s">
        <v>39</v>
      </c>
      <c r="B84" s="10">
        <v>7</v>
      </c>
      <c r="C84" s="10">
        <v>3</v>
      </c>
      <c r="D84" s="8">
        <v>9994239900</v>
      </c>
      <c r="E84" s="11">
        <v>0</v>
      </c>
      <c r="F84" s="105">
        <v>26655</v>
      </c>
      <c r="G84" s="105">
        <v>26655</v>
      </c>
      <c r="H84" s="105">
        <v>0</v>
      </c>
    </row>
    <row r="85" spans="1:8" s="89" customFormat="1">
      <c r="A85" s="133" t="s">
        <v>130</v>
      </c>
      <c r="B85" s="3">
        <v>7</v>
      </c>
      <c r="C85" s="3">
        <v>3</v>
      </c>
      <c r="D85" s="4" t="s">
        <v>133</v>
      </c>
      <c r="E85" s="5">
        <v>600</v>
      </c>
      <c r="F85" s="113">
        <v>15936</v>
      </c>
      <c r="G85" s="113">
        <v>15936</v>
      </c>
      <c r="H85" s="113">
        <v>0</v>
      </c>
    </row>
    <row r="86" spans="1:8" s="89" customFormat="1">
      <c r="A86" s="133" t="s">
        <v>131</v>
      </c>
      <c r="B86" s="3">
        <v>7</v>
      </c>
      <c r="C86" s="3">
        <v>3</v>
      </c>
      <c r="D86" s="4" t="s">
        <v>134</v>
      </c>
      <c r="E86" s="146">
        <v>100</v>
      </c>
      <c r="F86" s="113">
        <v>5366</v>
      </c>
      <c r="G86" s="106">
        <v>5366</v>
      </c>
      <c r="H86" s="106">
        <v>0</v>
      </c>
    </row>
    <row r="87" spans="1:8" s="89" customFormat="1">
      <c r="A87" s="133" t="s">
        <v>131</v>
      </c>
      <c r="B87" s="3">
        <v>7</v>
      </c>
      <c r="C87" s="3">
        <v>3</v>
      </c>
      <c r="D87" s="4" t="s">
        <v>134</v>
      </c>
      <c r="E87" s="146">
        <v>200</v>
      </c>
      <c r="F87" s="113">
        <v>135</v>
      </c>
      <c r="G87" s="106">
        <v>135</v>
      </c>
      <c r="H87" s="106">
        <v>0</v>
      </c>
    </row>
    <row r="88" spans="1:8">
      <c r="A88" s="133" t="s">
        <v>132</v>
      </c>
      <c r="B88" s="3">
        <v>7</v>
      </c>
      <c r="C88" s="3">
        <v>3</v>
      </c>
      <c r="D88" s="4" t="s">
        <v>135</v>
      </c>
      <c r="E88" s="146">
        <v>600</v>
      </c>
      <c r="F88" s="113">
        <v>5218</v>
      </c>
      <c r="G88" s="106">
        <v>5218</v>
      </c>
      <c r="H88" s="106">
        <v>0</v>
      </c>
    </row>
    <row r="89" spans="1:8" s="89" customFormat="1">
      <c r="A89" s="134" t="s">
        <v>40</v>
      </c>
      <c r="B89" s="10">
        <v>7</v>
      </c>
      <c r="C89" s="10">
        <v>7</v>
      </c>
      <c r="D89" s="148" t="s">
        <v>111</v>
      </c>
      <c r="E89" s="11">
        <v>0</v>
      </c>
      <c r="F89" s="105">
        <v>420</v>
      </c>
      <c r="G89" s="105">
        <v>420</v>
      </c>
      <c r="H89" s="105">
        <v>0</v>
      </c>
    </row>
    <row r="90" spans="1:8">
      <c r="A90" s="133" t="s">
        <v>41</v>
      </c>
      <c r="B90" s="3">
        <v>7</v>
      </c>
      <c r="C90" s="3">
        <v>7</v>
      </c>
      <c r="D90" s="4" t="s">
        <v>123</v>
      </c>
      <c r="E90" s="5">
        <v>200</v>
      </c>
      <c r="F90" s="113">
        <v>420</v>
      </c>
      <c r="G90" s="113">
        <v>420</v>
      </c>
      <c r="H90" s="113">
        <v>0</v>
      </c>
    </row>
    <row r="91" spans="1:8">
      <c r="A91" s="134" t="s">
        <v>42</v>
      </c>
      <c r="B91" s="10">
        <v>7</v>
      </c>
      <c r="C91" s="10">
        <v>9</v>
      </c>
      <c r="D91" s="148" t="s">
        <v>111</v>
      </c>
      <c r="E91" s="11">
        <v>0</v>
      </c>
      <c r="F91" s="163">
        <v>6316.3</v>
      </c>
      <c r="G91" s="163">
        <v>5946.3</v>
      </c>
      <c r="H91" s="163">
        <v>370</v>
      </c>
    </row>
    <row r="92" spans="1:8" s="89" customFormat="1">
      <c r="A92" s="133" t="s">
        <v>11</v>
      </c>
      <c r="B92" s="3">
        <v>7</v>
      </c>
      <c r="C92" s="3">
        <v>9</v>
      </c>
      <c r="D92" s="4" t="s">
        <v>116</v>
      </c>
      <c r="E92" s="5">
        <v>100</v>
      </c>
      <c r="F92" s="113">
        <v>1759</v>
      </c>
      <c r="G92" s="113">
        <v>1759</v>
      </c>
      <c r="H92" s="113">
        <v>0</v>
      </c>
    </row>
    <row r="93" spans="1:8" s="89" customFormat="1">
      <c r="A93" s="133" t="s">
        <v>11</v>
      </c>
      <c r="B93" s="3">
        <v>7</v>
      </c>
      <c r="C93" s="3">
        <v>9</v>
      </c>
      <c r="D93" s="4" t="s">
        <v>116</v>
      </c>
      <c r="E93" s="5">
        <v>200</v>
      </c>
      <c r="F93" s="113">
        <v>60</v>
      </c>
      <c r="G93" s="113">
        <v>60</v>
      </c>
      <c r="H93" s="113">
        <v>0</v>
      </c>
    </row>
    <row r="94" spans="1:8" s="89" customFormat="1" ht="24.6">
      <c r="A94" s="133" t="s">
        <v>21</v>
      </c>
      <c r="B94" s="3">
        <v>7</v>
      </c>
      <c r="C94" s="3">
        <v>9</v>
      </c>
      <c r="D94" s="4">
        <v>9980077740</v>
      </c>
      <c r="E94" s="5">
        <v>100</v>
      </c>
      <c r="F94" s="113">
        <v>315</v>
      </c>
      <c r="G94" s="113">
        <v>0</v>
      </c>
      <c r="H94" s="113">
        <v>315</v>
      </c>
    </row>
    <row r="95" spans="1:8" s="89" customFormat="1" ht="24.6">
      <c r="A95" s="133" t="s">
        <v>21</v>
      </c>
      <c r="B95" s="3">
        <v>7</v>
      </c>
      <c r="C95" s="3">
        <v>9</v>
      </c>
      <c r="D95" s="4">
        <v>9980077740</v>
      </c>
      <c r="E95" s="5">
        <v>200</v>
      </c>
      <c r="F95" s="113">
        <v>55</v>
      </c>
      <c r="G95" s="113">
        <v>0</v>
      </c>
      <c r="H95" s="113">
        <v>55</v>
      </c>
    </row>
    <row r="96" spans="1:8">
      <c r="A96" s="165" t="s">
        <v>137</v>
      </c>
      <c r="B96" s="3">
        <v>7</v>
      </c>
      <c r="C96" s="3">
        <v>9</v>
      </c>
      <c r="D96" s="4" t="s">
        <v>136</v>
      </c>
      <c r="E96" s="5">
        <v>100</v>
      </c>
      <c r="F96" s="113">
        <v>3222</v>
      </c>
      <c r="G96" s="113">
        <v>3222</v>
      </c>
      <c r="H96" s="113">
        <v>0</v>
      </c>
    </row>
    <row r="97" spans="1:11" ht="15.75" customHeight="1">
      <c r="A97" s="165" t="s">
        <v>137</v>
      </c>
      <c r="B97" s="3">
        <v>7</v>
      </c>
      <c r="C97" s="3">
        <v>9</v>
      </c>
      <c r="D97" s="4" t="s">
        <v>136</v>
      </c>
      <c r="E97" s="5">
        <v>200</v>
      </c>
      <c r="F97" s="113">
        <v>590.29999999999995</v>
      </c>
      <c r="G97" s="113">
        <v>590.29999999999995</v>
      </c>
      <c r="H97" s="113">
        <v>0</v>
      </c>
    </row>
    <row r="98" spans="1:11" ht="18" customHeight="1">
      <c r="A98" s="165" t="s">
        <v>137</v>
      </c>
      <c r="B98" s="3">
        <v>7</v>
      </c>
      <c r="C98" s="3">
        <v>9</v>
      </c>
      <c r="D98" s="4" t="s">
        <v>136</v>
      </c>
      <c r="E98" s="5">
        <v>800</v>
      </c>
      <c r="F98" s="113">
        <v>15</v>
      </c>
      <c r="G98" s="113">
        <v>15</v>
      </c>
      <c r="H98" s="113">
        <v>0</v>
      </c>
    </row>
    <row r="99" spans="1:11">
      <c r="A99" s="61" t="s">
        <v>28</v>
      </c>
      <c r="B99" s="3">
        <v>7</v>
      </c>
      <c r="C99" s="3">
        <v>9</v>
      </c>
      <c r="D99" s="4" t="s">
        <v>124</v>
      </c>
      <c r="E99" s="5">
        <v>200</v>
      </c>
      <c r="F99" s="113">
        <v>300</v>
      </c>
      <c r="G99" s="113">
        <v>300</v>
      </c>
      <c r="H99" s="113"/>
    </row>
    <row r="100" spans="1:11" s="89" customFormat="1">
      <c r="A100" s="134" t="s">
        <v>73</v>
      </c>
      <c r="B100" s="10">
        <v>8</v>
      </c>
      <c r="C100" s="10">
        <v>0</v>
      </c>
      <c r="D100" s="148" t="s">
        <v>111</v>
      </c>
      <c r="E100" s="11">
        <v>0</v>
      </c>
      <c r="F100" s="163">
        <v>19902</v>
      </c>
      <c r="G100" s="163">
        <v>19902</v>
      </c>
      <c r="H100" s="163">
        <v>0</v>
      </c>
    </row>
    <row r="101" spans="1:11" s="89" customFormat="1">
      <c r="A101" s="134" t="s">
        <v>43</v>
      </c>
      <c r="B101" s="10">
        <v>8</v>
      </c>
      <c r="C101" s="10">
        <v>1</v>
      </c>
      <c r="D101" s="148" t="s">
        <v>111</v>
      </c>
      <c r="E101" s="11">
        <v>0</v>
      </c>
      <c r="F101" s="163">
        <v>19340</v>
      </c>
      <c r="G101" s="163">
        <v>19340</v>
      </c>
      <c r="H101" s="163">
        <v>0</v>
      </c>
    </row>
    <row r="102" spans="1:11">
      <c r="A102" s="133" t="s">
        <v>44</v>
      </c>
      <c r="B102" s="3">
        <v>8</v>
      </c>
      <c r="C102" s="3">
        <v>1</v>
      </c>
      <c r="D102" s="4" t="s">
        <v>125</v>
      </c>
      <c r="E102" s="5">
        <v>100</v>
      </c>
      <c r="F102" s="113">
        <v>2914</v>
      </c>
      <c r="G102" s="113">
        <v>2914</v>
      </c>
      <c r="H102" s="113">
        <v>0</v>
      </c>
    </row>
    <row r="103" spans="1:11" s="89" customFormat="1">
      <c r="A103" s="160" t="s">
        <v>44</v>
      </c>
      <c r="B103" s="145">
        <v>8</v>
      </c>
      <c r="C103" s="145">
        <v>1</v>
      </c>
      <c r="D103" s="4" t="s">
        <v>125</v>
      </c>
      <c r="E103" s="146">
        <v>200</v>
      </c>
      <c r="F103" s="106">
        <v>30</v>
      </c>
      <c r="G103" s="106">
        <v>30</v>
      </c>
      <c r="H103" s="106">
        <v>0</v>
      </c>
      <c r="K103" s="88"/>
    </row>
    <row r="104" spans="1:11">
      <c r="A104" s="133" t="s">
        <v>45</v>
      </c>
      <c r="B104" s="3">
        <v>8</v>
      </c>
      <c r="C104" s="3">
        <v>1</v>
      </c>
      <c r="D104" s="4" t="s">
        <v>126</v>
      </c>
      <c r="E104" s="5">
        <v>100</v>
      </c>
      <c r="F104" s="113">
        <v>3611</v>
      </c>
      <c r="G104" s="113">
        <v>3611</v>
      </c>
      <c r="H104" s="113">
        <v>0</v>
      </c>
    </row>
    <row r="105" spans="1:11" s="89" customFormat="1">
      <c r="A105" s="133" t="s">
        <v>45</v>
      </c>
      <c r="B105" s="3">
        <v>8</v>
      </c>
      <c r="C105" s="3">
        <v>1</v>
      </c>
      <c r="D105" s="4" t="s">
        <v>126</v>
      </c>
      <c r="E105" s="5">
        <v>200</v>
      </c>
      <c r="F105" s="113">
        <v>40</v>
      </c>
      <c r="G105" s="113">
        <v>40</v>
      </c>
      <c r="H105" s="113">
        <v>0</v>
      </c>
    </row>
    <row r="106" spans="1:11" ht="24.6">
      <c r="A106" s="133" t="s">
        <v>46</v>
      </c>
      <c r="B106" s="3">
        <v>8</v>
      </c>
      <c r="C106" s="3">
        <v>1</v>
      </c>
      <c r="D106" s="4" t="s">
        <v>127</v>
      </c>
      <c r="E106" s="5">
        <v>100</v>
      </c>
      <c r="F106" s="113">
        <v>12036</v>
      </c>
      <c r="G106" s="113">
        <v>12036</v>
      </c>
      <c r="H106" s="166">
        <v>0</v>
      </c>
    </row>
    <row r="107" spans="1:11" ht="24.6">
      <c r="A107" s="133" t="s">
        <v>46</v>
      </c>
      <c r="B107" s="3">
        <v>8</v>
      </c>
      <c r="C107" s="3">
        <v>1</v>
      </c>
      <c r="D107" s="4" t="s">
        <v>127</v>
      </c>
      <c r="E107" s="5">
        <v>200</v>
      </c>
      <c r="F107" s="113">
        <v>677</v>
      </c>
      <c r="G107" s="113">
        <v>677</v>
      </c>
      <c r="H107" s="166">
        <v>0</v>
      </c>
    </row>
    <row r="108" spans="1:11" s="89" customFormat="1" ht="24.6">
      <c r="A108" s="160" t="s">
        <v>46</v>
      </c>
      <c r="B108" s="145">
        <v>8</v>
      </c>
      <c r="C108" s="145">
        <v>1</v>
      </c>
      <c r="D108" s="4" t="s">
        <v>127</v>
      </c>
      <c r="E108" s="146">
        <v>800</v>
      </c>
      <c r="F108" s="106">
        <v>32</v>
      </c>
      <c r="G108" s="106">
        <v>32</v>
      </c>
      <c r="H108" s="161">
        <v>0</v>
      </c>
    </row>
    <row r="109" spans="1:11" ht="15" customHeight="1">
      <c r="A109" s="134" t="s">
        <v>74</v>
      </c>
      <c r="B109" s="10">
        <v>8</v>
      </c>
      <c r="C109" s="10">
        <v>4</v>
      </c>
      <c r="D109" s="148" t="s">
        <v>111</v>
      </c>
      <c r="E109" s="11">
        <v>0</v>
      </c>
      <c r="F109" s="105">
        <v>562</v>
      </c>
      <c r="G109" s="105">
        <v>562</v>
      </c>
      <c r="H109" s="105">
        <v>0</v>
      </c>
    </row>
    <row r="110" spans="1:11">
      <c r="A110" s="133" t="s">
        <v>11</v>
      </c>
      <c r="B110" s="3">
        <v>8</v>
      </c>
      <c r="C110" s="3">
        <v>4</v>
      </c>
      <c r="D110" s="4" t="s">
        <v>116</v>
      </c>
      <c r="E110" s="5">
        <v>100</v>
      </c>
      <c r="F110" s="113">
        <v>540</v>
      </c>
      <c r="G110" s="113">
        <v>540</v>
      </c>
      <c r="H110" s="166">
        <v>0</v>
      </c>
    </row>
    <row r="111" spans="1:11">
      <c r="A111" s="133" t="s">
        <v>11</v>
      </c>
      <c r="B111" s="3">
        <v>8</v>
      </c>
      <c r="C111" s="3">
        <v>4</v>
      </c>
      <c r="D111" s="4" t="s">
        <v>116</v>
      </c>
      <c r="E111" s="5">
        <v>200</v>
      </c>
      <c r="F111" s="113">
        <v>22</v>
      </c>
      <c r="G111" s="113">
        <v>22</v>
      </c>
      <c r="H111" s="166">
        <v>0</v>
      </c>
    </row>
    <row r="112" spans="1:11">
      <c r="A112" s="76" t="s">
        <v>49</v>
      </c>
      <c r="B112" s="6">
        <v>10</v>
      </c>
      <c r="C112" s="6">
        <v>0</v>
      </c>
      <c r="D112" s="148" t="s">
        <v>111</v>
      </c>
      <c r="E112" s="42">
        <v>0</v>
      </c>
      <c r="F112" s="163">
        <v>7214.94</v>
      </c>
      <c r="G112" s="163">
        <v>1000</v>
      </c>
      <c r="H112" s="163">
        <v>6214.94</v>
      </c>
    </row>
    <row r="113" spans="1:8" s="89" customFormat="1">
      <c r="A113" s="76" t="s">
        <v>50</v>
      </c>
      <c r="B113" s="6">
        <v>10</v>
      </c>
      <c r="C113" s="6">
        <v>1</v>
      </c>
      <c r="D113" s="148" t="s">
        <v>111</v>
      </c>
      <c r="E113" s="42">
        <v>0</v>
      </c>
      <c r="F113" s="163">
        <v>1000</v>
      </c>
      <c r="G113" s="163">
        <v>1000</v>
      </c>
      <c r="H113" s="163">
        <v>0</v>
      </c>
    </row>
    <row r="114" spans="1:8" s="89" customFormat="1" ht="24.6">
      <c r="A114" s="164" t="s">
        <v>51</v>
      </c>
      <c r="B114" s="22">
        <v>10</v>
      </c>
      <c r="C114" s="22">
        <v>1</v>
      </c>
      <c r="D114" s="167">
        <v>9994910100</v>
      </c>
      <c r="E114" s="63">
        <v>300</v>
      </c>
      <c r="F114" s="113">
        <v>1000</v>
      </c>
      <c r="G114" s="113">
        <v>1000</v>
      </c>
      <c r="H114" s="113">
        <v>0</v>
      </c>
    </row>
    <row r="115" spans="1:8" s="89" customFormat="1">
      <c r="A115" s="29" t="s">
        <v>52</v>
      </c>
      <c r="B115" s="6">
        <v>10</v>
      </c>
      <c r="C115" s="7">
        <v>4</v>
      </c>
      <c r="D115" s="148" t="s">
        <v>111</v>
      </c>
      <c r="E115" s="9">
        <v>0</v>
      </c>
      <c r="F115" s="104">
        <v>6214.94</v>
      </c>
      <c r="G115" s="104">
        <v>0</v>
      </c>
      <c r="H115" s="104">
        <v>6214.94</v>
      </c>
    </row>
    <row r="116" spans="1:8" ht="15.75" customHeight="1">
      <c r="A116" s="33" t="s">
        <v>75</v>
      </c>
      <c r="B116" s="22">
        <v>10</v>
      </c>
      <c r="C116" s="23">
        <v>4</v>
      </c>
      <c r="D116" s="24" t="s">
        <v>139</v>
      </c>
      <c r="E116" s="25">
        <v>400</v>
      </c>
      <c r="F116" s="102">
        <v>1005.378</v>
      </c>
      <c r="G116" s="102"/>
      <c r="H116" s="102">
        <v>1005.378</v>
      </c>
    </row>
    <row r="117" spans="1:8" ht="57">
      <c r="A117" s="137" t="s">
        <v>53</v>
      </c>
      <c r="B117" s="6">
        <v>10</v>
      </c>
      <c r="C117" s="7">
        <v>4</v>
      </c>
      <c r="D117" s="148" t="s">
        <v>111</v>
      </c>
      <c r="E117" s="9">
        <v>300</v>
      </c>
      <c r="F117" s="104">
        <v>5209.5619999999999</v>
      </c>
      <c r="G117" s="104">
        <v>0</v>
      </c>
      <c r="H117" s="104">
        <v>5209.5619999999999</v>
      </c>
    </row>
    <row r="118" spans="1:8" ht="24.75" customHeight="1">
      <c r="A118" s="34" t="s">
        <v>106</v>
      </c>
      <c r="B118" s="22">
        <v>10</v>
      </c>
      <c r="C118" s="23">
        <v>4</v>
      </c>
      <c r="D118" s="57">
        <v>2230181540</v>
      </c>
      <c r="E118" s="25">
        <v>300</v>
      </c>
      <c r="F118" s="102">
        <v>771.5</v>
      </c>
      <c r="G118" s="102"/>
      <c r="H118" s="102">
        <v>771.5</v>
      </c>
    </row>
    <row r="119" spans="1:8" ht="24">
      <c r="A119" s="34" t="s">
        <v>54</v>
      </c>
      <c r="B119" s="15">
        <v>10</v>
      </c>
      <c r="C119" s="16">
        <v>4</v>
      </c>
      <c r="D119" s="156">
        <v>2230781520</v>
      </c>
      <c r="E119" s="17">
        <v>300</v>
      </c>
      <c r="F119" s="107">
        <v>2968</v>
      </c>
      <c r="G119" s="107"/>
      <c r="H119" s="107">
        <v>2968</v>
      </c>
    </row>
    <row r="120" spans="1:8">
      <c r="A120" s="34" t="s">
        <v>140</v>
      </c>
      <c r="B120" s="15">
        <v>10</v>
      </c>
      <c r="C120" s="16">
        <v>4</v>
      </c>
      <c r="D120" s="156">
        <v>2230781520</v>
      </c>
      <c r="E120" s="17">
        <v>300</v>
      </c>
      <c r="F120" s="107">
        <v>1470.0619999999999</v>
      </c>
      <c r="G120" s="107"/>
      <c r="H120" s="107">
        <v>1470.0619999999999</v>
      </c>
    </row>
    <row r="121" spans="1:8">
      <c r="A121" s="168" t="s">
        <v>76</v>
      </c>
      <c r="B121" s="6">
        <v>11</v>
      </c>
      <c r="C121" s="6">
        <v>0</v>
      </c>
      <c r="D121" s="148" t="s">
        <v>111</v>
      </c>
      <c r="E121" s="42">
        <v>0</v>
      </c>
      <c r="F121" s="163">
        <v>730</v>
      </c>
      <c r="G121" s="163">
        <v>730</v>
      </c>
      <c r="H121" s="163">
        <v>0</v>
      </c>
    </row>
    <row r="122" spans="1:8">
      <c r="A122" s="168" t="s">
        <v>77</v>
      </c>
      <c r="B122" s="6">
        <v>11</v>
      </c>
      <c r="C122" s="6">
        <v>1</v>
      </c>
      <c r="D122" s="148" t="s">
        <v>111</v>
      </c>
      <c r="E122" s="42">
        <v>0</v>
      </c>
      <c r="F122" s="105">
        <v>730</v>
      </c>
      <c r="G122" s="105">
        <v>730</v>
      </c>
      <c r="H122" s="105">
        <v>0</v>
      </c>
    </row>
    <row r="123" spans="1:8" ht="24">
      <c r="A123" s="61" t="s">
        <v>78</v>
      </c>
      <c r="B123" s="22">
        <v>11</v>
      </c>
      <c r="C123" s="22">
        <v>1</v>
      </c>
      <c r="D123" s="62" t="s">
        <v>128</v>
      </c>
      <c r="E123" s="63">
        <v>200</v>
      </c>
      <c r="F123" s="113">
        <v>730</v>
      </c>
      <c r="G123" s="113">
        <v>730</v>
      </c>
      <c r="H123" s="113">
        <v>0</v>
      </c>
    </row>
    <row r="124" spans="1:8">
      <c r="A124" s="134" t="s">
        <v>79</v>
      </c>
      <c r="B124" s="10">
        <v>12</v>
      </c>
      <c r="C124" s="10">
        <v>0</v>
      </c>
      <c r="D124" s="148" t="s">
        <v>111</v>
      </c>
      <c r="E124" s="11">
        <v>0</v>
      </c>
      <c r="F124" s="163">
        <v>2710</v>
      </c>
      <c r="G124" s="163">
        <v>2710</v>
      </c>
      <c r="H124" s="163">
        <v>0</v>
      </c>
    </row>
    <row r="125" spans="1:8">
      <c r="A125" s="134" t="s">
        <v>47</v>
      </c>
      <c r="B125" s="10">
        <v>12</v>
      </c>
      <c r="C125" s="10">
        <v>2</v>
      </c>
      <c r="D125" s="148" t="s">
        <v>111</v>
      </c>
      <c r="E125" s="11">
        <v>0</v>
      </c>
      <c r="F125" s="105">
        <v>2710</v>
      </c>
      <c r="G125" s="105">
        <v>2710</v>
      </c>
      <c r="H125" s="105">
        <v>0</v>
      </c>
    </row>
    <row r="126" spans="1:8" ht="25.2" thickBot="1">
      <c r="A126" s="133" t="s">
        <v>48</v>
      </c>
      <c r="B126" s="3">
        <v>12</v>
      </c>
      <c r="C126" s="3">
        <v>2</v>
      </c>
      <c r="D126" s="144" t="s">
        <v>129</v>
      </c>
      <c r="E126" s="5">
        <v>600</v>
      </c>
      <c r="F126" s="113">
        <v>2710</v>
      </c>
      <c r="G126" s="113">
        <v>2710</v>
      </c>
      <c r="H126" s="113">
        <v>0</v>
      </c>
    </row>
    <row r="127" spans="1:8" ht="23.4" thickBot="1">
      <c r="A127" s="38" t="s">
        <v>16</v>
      </c>
      <c r="B127" s="20">
        <v>13</v>
      </c>
      <c r="C127" s="20">
        <v>0</v>
      </c>
      <c r="D127" s="148" t="s">
        <v>111</v>
      </c>
      <c r="E127" s="26">
        <v>0</v>
      </c>
      <c r="F127" s="101">
        <v>16</v>
      </c>
      <c r="G127" s="101">
        <v>16</v>
      </c>
      <c r="H127" s="101">
        <v>0</v>
      </c>
    </row>
    <row r="128" spans="1:8" ht="24">
      <c r="A128" s="29" t="s">
        <v>80</v>
      </c>
      <c r="B128" s="6">
        <v>13</v>
      </c>
      <c r="C128" s="7">
        <v>1</v>
      </c>
      <c r="D128" s="195">
        <v>9930320000</v>
      </c>
      <c r="E128" s="9">
        <v>0</v>
      </c>
      <c r="F128" s="104">
        <v>16</v>
      </c>
      <c r="G128" s="104">
        <v>16</v>
      </c>
      <c r="H128" s="104">
        <v>0</v>
      </c>
    </row>
    <row r="129" spans="1:8" ht="24.6">
      <c r="A129" s="37" t="s">
        <v>80</v>
      </c>
      <c r="B129" s="15">
        <v>13</v>
      </c>
      <c r="C129" s="16">
        <v>1</v>
      </c>
      <c r="D129" s="156">
        <v>9930320000</v>
      </c>
      <c r="E129" s="17">
        <v>700</v>
      </c>
      <c r="F129" s="107">
        <v>16</v>
      </c>
      <c r="G129" s="107">
        <v>16</v>
      </c>
      <c r="H129" s="107"/>
    </row>
    <row r="130" spans="1:8">
      <c r="A130" s="168" t="s">
        <v>55</v>
      </c>
      <c r="B130" s="6">
        <v>14</v>
      </c>
      <c r="C130" s="6">
        <v>0</v>
      </c>
      <c r="D130" s="148" t="s">
        <v>111</v>
      </c>
      <c r="E130" s="42">
        <v>0</v>
      </c>
      <c r="F130" s="163">
        <v>36470.1</v>
      </c>
      <c r="G130" s="163">
        <v>2075.1999999999998</v>
      </c>
      <c r="H130" s="163">
        <v>34394.9</v>
      </c>
    </row>
    <row r="131" spans="1:8" ht="35.4">
      <c r="A131" s="76" t="s">
        <v>81</v>
      </c>
      <c r="B131" s="6">
        <v>14</v>
      </c>
      <c r="C131" s="6">
        <v>1</v>
      </c>
      <c r="D131" s="148" t="s">
        <v>111</v>
      </c>
      <c r="E131" s="42">
        <v>0</v>
      </c>
      <c r="F131" s="105">
        <v>35972.199999999997</v>
      </c>
      <c r="G131" s="105">
        <v>2075.1999999999998</v>
      </c>
      <c r="H131" s="105">
        <v>33897</v>
      </c>
    </row>
    <row r="132" spans="1:8" ht="24">
      <c r="A132" s="61" t="s">
        <v>56</v>
      </c>
      <c r="B132" s="22">
        <v>14</v>
      </c>
      <c r="C132" s="22">
        <v>1</v>
      </c>
      <c r="D132" s="62">
        <v>2610160010</v>
      </c>
      <c r="E132" s="63">
        <v>500</v>
      </c>
      <c r="F132" s="113">
        <v>35972.199999999997</v>
      </c>
      <c r="G132" s="113">
        <v>2075.1999999999998</v>
      </c>
      <c r="H132" s="113">
        <v>33897</v>
      </c>
    </row>
    <row r="133" spans="1:8">
      <c r="A133" s="36" t="s">
        <v>82</v>
      </c>
      <c r="B133" s="21">
        <v>14</v>
      </c>
      <c r="C133" s="55">
        <v>2</v>
      </c>
      <c r="D133" s="148" t="s">
        <v>111</v>
      </c>
      <c r="E133" s="56">
        <v>0</v>
      </c>
      <c r="F133" s="103">
        <v>497.9</v>
      </c>
      <c r="G133" s="103">
        <v>0</v>
      </c>
      <c r="H133" s="103">
        <v>497.9</v>
      </c>
    </row>
    <row r="134" spans="1:8" ht="24">
      <c r="A134" s="33" t="s">
        <v>83</v>
      </c>
      <c r="B134" s="22">
        <v>14</v>
      </c>
      <c r="C134" s="23">
        <v>2</v>
      </c>
      <c r="D134" s="57">
        <v>2610160062</v>
      </c>
      <c r="E134" s="25">
        <v>500</v>
      </c>
      <c r="F134" s="102">
        <v>497.9</v>
      </c>
      <c r="G134" s="102">
        <v>0</v>
      </c>
      <c r="H134" s="102">
        <v>497.9</v>
      </c>
    </row>
    <row r="135" spans="1:8">
      <c r="A135" s="76" t="s">
        <v>82</v>
      </c>
      <c r="B135" s="6">
        <v>14</v>
      </c>
      <c r="C135" s="6">
        <v>2</v>
      </c>
      <c r="D135" s="148" t="s">
        <v>111</v>
      </c>
      <c r="E135" s="42">
        <v>0</v>
      </c>
      <c r="F135" s="105">
        <v>497.9</v>
      </c>
      <c r="G135" s="105">
        <v>0</v>
      </c>
      <c r="H135" s="105">
        <v>497.9</v>
      </c>
    </row>
    <row r="136" spans="1:8" ht="36">
      <c r="A136" s="61" t="s">
        <v>290</v>
      </c>
      <c r="B136" s="22">
        <v>14</v>
      </c>
      <c r="C136" s="22">
        <v>2</v>
      </c>
      <c r="D136" s="62">
        <v>2610160062</v>
      </c>
      <c r="E136" s="63">
        <v>500</v>
      </c>
      <c r="F136" s="113">
        <v>497.9</v>
      </c>
      <c r="G136" s="113"/>
      <c r="H136" s="113">
        <v>497.9</v>
      </c>
    </row>
  </sheetData>
  <autoFilter ref="A8:H136"/>
  <mergeCells count="2">
    <mergeCell ref="A5:H5"/>
    <mergeCell ref="A6:H6"/>
  </mergeCells>
  <pageMargins left="0.70866141732283472" right="0.15748031496062992" top="0.35433070866141736" bottom="0.27559055118110237" header="0.31496062992125984" footer="0.15748031496062992"/>
  <pageSetup paperSize="9" scale="88" fitToHeight="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0"/>
  <sheetViews>
    <sheetView tabSelected="1" topLeftCell="A136" workbookViewId="0">
      <selection activeCell="B1" sqref="B1"/>
    </sheetView>
  </sheetViews>
  <sheetFormatPr defaultRowHeight="14.4"/>
  <cols>
    <col min="1" max="1" width="47.6640625" customWidth="1"/>
    <col min="2" max="2" width="4.5546875" style="65" customWidth="1"/>
    <col min="3" max="3" width="4" customWidth="1"/>
    <col min="4" max="4" width="4.109375" customWidth="1"/>
    <col min="5" max="5" width="10" customWidth="1"/>
    <col min="6" max="6" width="5.33203125" customWidth="1"/>
    <col min="7" max="7" width="10.33203125" style="64" customWidth="1"/>
  </cols>
  <sheetData>
    <row r="1" spans="1:7">
      <c r="G1" s="43" t="s">
        <v>160</v>
      </c>
    </row>
    <row r="2" spans="1:7">
      <c r="G2" s="87" t="s">
        <v>59</v>
      </c>
    </row>
    <row r="3" spans="1:7">
      <c r="G3" s="87" t="s">
        <v>60</v>
      </c>
    </row>
    <row r="4" spans="1:7">
      <c r="G4" s="87" t="s">
        <v>304</v>
      </c>
    </row>
    <row r="5" spans="1:7" ht="15.6">
      <c r="A5" s="285" t="s">
        <v>61</v>
      </c>
      <c r="B5" s="285"/>
      <c r="C5" s="285"/>
      <c r="D5" s="285"/>
      <c r="E5" s="285"/>
      <c r="F5" s="285"/>
      <c r="G5" s="285"/>
    </row>
    <row r="6" spans="1:7" ht="42" customHeight="1">
      <c r="A6" s="280" t="s">
        <v>174</v>
      </c>
      <c r="B6" s="280"/>
      <c r="C6" s="280"/>
      <c r="D6" s="280"/>
      <c r="E6" s="280"/>
      <c r="F6" s="280"/>
      <c r="G6" s="280"/>
    </row>
    <row r="7" spans="1:7">
      <c r="A7" s="39" t="s">
        <v>0</v>
      </c>
      <c r="B7" s="66" t="s">
        <v>63</v>
      </c>
      <c r="C7" s="67" t="s">
        <v>1</v>
      </c>
      <c r="D7" s="67" t="s">
        <v>2</v>
      </c>
      <c r="E7" s="67" t="s">
        <v>3</v>
      </c>
      <c r="F7" s="67" t="s">
        <v>4</v>
      </c>
      <c r="G7" s="39" t="s">
        <v>5</v>
      </c>
    </row>
    <row r="8" spans="1:7" ht="15" thickBot="1">
      <c r="A8" s="68">
        <v>1</v>
      </c>
      <c r="B8" s="69">
        <v>2</v>
      </c>
      <c r="C8" s="70">
        <v>3</v>
      </c>
      <c r="D8" s="70">
        <v>4</v>
      </c>
      <c r="E8" s="70">
        <v>5</v>
      </c>
      <c r="F8" s="70">
        <v>6</v>
      </c>
      <c r="G8" s="70">
        <v>7</v>
      </c>
    </row>
    <row r="9" spans="1:7" ht="15" thickBot="1">
      <c r="A9" s="71" t="s">
        <v>62</v>
      </c>
      <c r="B9" s="72" t="s">
        <v>64</v>
      </c>
      <c r="C9" s="40" t="s">
        <v>57</v>
      </c>
      <c r="D9" s="40" t="s">
        <v>57</v>
      </c>
      <c r="E9" s="40" t="s">
        <v>111</v>
      </c>
      <c r="F9" s="40" t="s">
        <v>58</v>
      </c>
      <c r="G9" s="108">
        <v>55372.438999999998</v>
      </c>
    </row>
    <row r="10" spans="1:7" ht="15" thickBot="1">
      <c r="A10" s="27" t="s">
        <v>8</v>
      </c>
      <c r="B10" s="74" t="s">
        <v>64</v>
      </c>
      <c r="C10" s="1">
        <v>1</v>
      </c>
      <c r="D10" s="1">
        <v>0</v>
      </c>
      <c r="E10" s="40" t="s">
        <v>111</v>
      </c>
      <c r="F10" s="2">
        <v>0</v>
      </c>
      <c r="G10" s="94">
        <v>17038.18</v>
      </c>
    </row>
    <row r="11" spans="1:7" ht="24.6" thickBot="1">
      <c r="A11" s="46" t="s">
        <v>9</v>
      </c>
      <c r="B11" s="74" t="s">
        <v>64</v>
      </c>
      <c r="C11" s="47">
        <v>1</v>
      </c>
      <c r="D11" s="47">
        <v>2</v>
      </c>
      <c r="E11" s="40" t="s">
        <v>111</v>
      </c>
      <c r="F11" s="48">
        <v>0</v>
      </c>
      <c r="G11" s="95">
        <v>1560</v>
      </c>
    </row>
    <row r="12" spans="1:7">
      <c r="A12" s="28" t="s">
        <v>10</v>
      </c>
      <c r="B12" s="75" t="s">
        <v>64</v>
      </c>
      <c r="C12" s="3">
        <v>1</v>
      </c>
      <c r="D12" s="3">
        <v>2</v>
      </c>
      <c r="E12" s="4" t="s">
        <v>115</v>
      </c>
      <c r="F12" s="5">
        <v>100</v>
      </c>
      <c r="G12" s="96">
        <v>1495</v>
      </c>
    </row>
    <row r="13" spans="1:7" ht="15" thickBot="1">
      <c r="A13" s="28" t="s">
        <v>11</v>
      </c>
      <c r="B13" s="75" t="s">
        <v>64</v>
      </c>
      <c r="C13" s="3">
        <v>1</v>
      </c>
      <c r="D13" s="3">
        <v>2</v>
      </c>
      <c r="E13" s="4" t="s">
        <v>116</v>
      </c>
      <c r="F13" s="5">
        <v>200</v>
      </c>
      <c r="G13" s="96">
        <v>65</v>
      </c>
    </row>
    <row r="14" spans="1:7" ht="24.6" thickBot="1">
      <c r="A14" s="29" t="s">
        <v>14</v>
      </c>
      <c r="B14" s="77" t="s">
        <v>64</v>
      </c>
      <c r="C14" s="6">
        <v>1</v>
      </c>
      <c r="D14" s="7">
        <v>4</v>
      </c>
      <c r="E14" s="40" t="s">
        <v>111</v>
      </c>
      <c r="F14" s="9">
        <v>0</v>
      </c>
      <c r="G14" s="98">
        <v>13828</v>
      </c>
    </row>
    <row r="15" spans="1:7">
      <c r="A15" s="28" t="s">
        <v>11</v>
      </c>
      <c r="B15" s="75" t="s">
        <v>64</v>
      </c>
      <c r="C15" s="3">
        <v>1</v>
      </c>
      <c r="D15" s="3">
        <v>4</v>
      </c>
      <c r="E15" s="4" t="s">
        <v>116</v>
      </c>
      <c r="F15" s="5">
        <v>100</v>
      </c>
      <c r="G15" s="96">
        <v>12452</v>
      </c>
    </row>
    <row r="16" spans="1:7" s="89" customFormat="1">
      <c r="A16" s="28" t="s">
        <v>11</v>
      </c>
      <c r="B16" s="75" t="s">
        <v>64</v>
      </c>
      <c r="C16" s="3">
        <v>1</v>
      </c>
      <c r="D16" s="3">
        <v>4</v>
      </c>
      <c r="E16" s="4" t="s">
        <v>116</v>
      </c>
      <c r="F16" s="5">
        <v>200</v>
      </c>
      <c r="G16" s="96">
        <v>536</v>
      </c>
    </row>
    <row r="17" spans="1:7" s="89" customFormat="1">
      <c r="A17" s="28" t="s">
        <v>11</v>
      </c>
      <c r="B17" s="75" t="s">
        <v>64</v>
      </c>
      <c r="C17" s="3">
        <v>1</v>
      </c>
      <c r="D17" s="3">
        <v>4</v>
      </c>
      <c r="E17" s="4" t="s">
        <v>116</v>
      </c>
      <c r="F17" s="5">
        <v>800</v>
      </c>
      <c r="G17" s="96">
        <v>100</v>
      </c>
    </row>
    <row r="18" spans="1:7" s="89" customFormat="1">
      <c r="A18" s="28" t="s">
        <v>20</v>
      </c>
      <c r="B18" s="75" t="s">
        <v>64</v>
      </c>
      <c r="C18" s="3">
        <v>1</v>
      </c>
      <c r="D18" s="3">
        <v>4</v>
      </c>
      <c r="E18" s="4">
        <v>9980077720</v>
      </c>
      <c r="F18" s="5">
        <v>100</v>
      </c>
      <c r="G18" s="96">
        <v>338</v>
      </c>
    </row>
    <row r="19" spans="1:7" s="89" customFormat="1">
      <c r="A19" s="28" t="s">
        <v>20</v>
      </c>
      <c r="B19" s="75" t="s">
        <v>64</v>
      </c>
      <c r="C19" s="3">
        <v>1</v>
      </c>
      <c r="D19" s="3">
        <v>4</v>
      </c>
      <c r="E19" s="4">
        <v>9980077720</v>
      </c>
      <c r="F19" s="5">
        <v>200</v>
      </c>
      <c r="G19" s="96">
        <v>32</v>
      </c>
    </row>
    <row r="20" spans="1:7" s="89" customFormat="1" ht="24.6">
      <c r="A20" s="28" t="s">
        <v>22</v>
      </c>
      <c r="B20" s="75" t="s">
        <v>64</v>
      </c>
      <c r="C20" s="3">
        <v>1</v>
      </c>
      <c r="D20" s="3">
        <v>4</v>
      </c>
      <c r="E20" s="4">
        <v>9980077710</v>
      </c>
      <c r="F20" s="5">
        <v>100</v>
      </c>
      <c r="G20" s="96">
        <v>349</v>
      </c>
    </row>
    <row r="21" spans="1:7" s="89" customFormat="1" ht="25.2" thickBot="1">
      <c r="A21" s="28" t="s">
        <v>22</v>
      </c>
      <c r="B21" s="75" t="s">
        <v>64</v>
      </c>
      <c r="C21" s="3">
        <v>1</v>
      </c>
      <c r="D21" s="3">
        <v>4</v>
      </c>
      <c r="E21" s="4">
        <v>9980077710</v>
      </c>
      <c r="F21" s="5">
        <v>200</v>
      </c>
      <c r="G21" s="96">
        <v>21</v>
      </c>
    </row>
    <row r="22" spans="1:7" s="89" customFormat="1" ht="15" thickBot="1">
      <c r="A22" s="30" t="s">
        <v>109</v>
      </c>
      <c r="B22" s="74" t="s">
        <v>64</v>
      </c>
      <c r="C22" s="10">
        <v>1</v>
      </c>
      <c r="D22" s="142">
        <v>5</v>
      </c>
      <c r="E22" s="40" t="s">
        <v>111</v>
      </c>
      <c r="F22" s="143">
        <v>0</v>
      </c>
      <c r="G22" s="98">
        <v>1</v>
      </c>
    </row>
    <row r="23" spans="1:7" s="89" customFormat="1" ht="25.2" thickBot="1">
      <c r="A23" s="28" t="s">
        <v>110</v>
      </c>
      <c r="B23" s="75" t="s">
        <v>64</v>
      </c>
      <c r="C23" s="3">
        <v>1</v>
      </c>
      <c r="D23" s="49">
        <v>5</v>
      </c>
      <c r="E23" s="4">
        <v>9980051200</v>
      </c>
      <c r="F23" s="50">
        <v>200</v>
      </c>
      <c r="G23" s="141">
        <v>1</v>
      </c>
    </row>
    <row r="24" spans="1:7" s="89" customFormat="1" ht="15" thickBot="1">
      <c r="A24" s="30" t="s">
        <v>17</v>
      </c>
      <c r="B24" s="74" t="s">
        <v>64</v>
      </c>
      <c r="C24" s="10">
        <v>1</v>
      </c>
      <c r="D24" s="10">
        <v>11</v>
      </c>
      <c r="E24" s="40" t="s">
        <v>111</v>
      </c>
      <c r="F24" s="11">
        <v>0</v>
      </c>
      <c r="G24" s="100">
        <v>775.7</v>
      </c>
    </row>
    <row r="25" spans="1:7" s="89" customFormat="1">
      <c r="A25" s="28" t="s">
        <v>18</v>
      </c>
      <c r="B25" s="75" t="s">
        <v>64</v>
      </c>
      <c r="C25" s="3">
        <v>1</v>
      </c>
      <c r="D25" s="3">
        <v>11</v>
      </c>
      <c r="E25" s="4" t="s">
        <v>119</v>
      </c>
      <c r="F25" s="5">
        <v>870</v>
      </c>
      <c r="G25" s="96">
        <v>575.70000000000005</v>
      </c>
    </row>
    <row r="26" spans="1:7" s="89" customFormat="1" ht="15" thickBot="1">
      <c r="A26" s="33" t="s">
        <v>108</v>
      </c>
      <c r="B26" s="75" t="s">
        <v>64</v>
      </c>
      <c r="C26" s="3">
        <v>1</v>
      </c>
      <c r="D26" s="3">
        <v>11</v>
      </c>
      <c r="E26" s="4" t="s">
        <v>118</v>
      </c>
      <c r="F26" s="5">
        <v>870</v>
      </c>
      <c r="G26" s="96">
        <v>200</v>
      </c>
    </row>
    <row r="27" spans="1:7" ht="15" thickBot="1">
      <c r="A27" s="30" t="s">
        <v>19</v>
      </c>
      <c r="B27" s="75" t="s">
        <v>64</v>
      </c>
      <c r="C27" s="10">
        <v>1</v>
      </c>
      <c r="D27" s="10">
        <v>13</v>
      </c>
      <c r="E27" s="40" t="s">
        <v>111</v>
      </c>
      <c r="F27" s="11">
        <v>0</v>
      </c>
      <c r="G27" s="99">
        <v>539.58999999999992</v>
      </c>
    </row>
    <row r="28" spans="1:7">
      <c r="A28" s="28" t="s">
        <v>72</v>
      </c>
      <c r="B28" s="74" t="s">
        <v>64</v>
      </c>
      <c r="C28" s="3">
        <v>1</v>
      </c>
      <c r="D28" s="3">
        <v>13</v>
      </c>
      <c r="E28" s="13">
        <v>9980077730</v>
      </c>
      <c r="F28" s="5">
        <v>200</v>
      </c>
      <c r="G28" s="96">
        <v>205.7</v>
      </c>
    </row>
    <row r="29" spans="1:7" ht="15" thickBot="1">
      <c r="A29" s="139" t="s">
        <v>172</v>
      </c>
      <c r="B29" s="75" t="s">
        <v>64</v>
      </c>
      <c r="C29" s="52">
        <v>1</v>
      </c>
      <c r="D29" s="52">
        <v>13</v>
      </c>
      <c r="E29" s="53">
        <v>1590254690</v>
      </c>
      <c r="F29" s="54">
        <v>200</v>
      </c>
      <c r="G29" s="200">
        <v>333.89</v>
      </c>
    </row>
    <row r="30" spans="1:7" s="89" customFormat="1" ht="15" thickBot="1">
      <c r="A30" s="27" t="s">
        <v>23</v>
      </c>
      <c r="B30" s="74" t="s">
        <v>64</v>
      </c>
      <c r="C30" s="1">
        <v>3</v>
      </c>
      <c r="D30" s="1">
        <v>0</v>
      </c>
      <c r="E30" s="40" t="s">
        <v>111</v>
      </c>
      <c r="F30" s="2">
        <v>0</v>
      </c>
      <c r="G30" s="94">
        <v>570</v>
      </c>
    </row>
    <row r="31" spans="1:7" s="89" customFormat="1" ht="24.6" thickBot="1">
      <c r="A31" s="140" t="s">
        <v>107</v>
      </c>
      <c r="B31" s="74" t="s">
        <v>64</v>
      </c>
      <c r="C31" s="90" t="s">
        <v>70</v>
      </c>
      <c r="D31" s="90">
        <v>14</v>
      </c>
      <c r="E31" s="40" t="s">
        <v>111</v>
      </c>
      <c r="F31" s="11">
        <v>0</v>
      </c>
      <c r="G31" s="100">
        <v>570</v>
      </c>
    </row>
    <row r="32" spans="1:7" s="89" customFormat="1" ht="15" thickBot="1">
      <c r="A32" s="139" t="s">
        <v>141</v>
      </c>
      <c r="B32" s="75" t="s">
        <v>64</v>
      </c>
      <c r="C32" s="91" t="s">
        <v>70</v>
      </c>
      <c r="D32" s="91">
        <v>14</v>
      </c>
      <c r="E32" s="144" t="s">
        <v>288</v>
      </c>
      <c r="F32" s="5">
        <v>240</v>
      </c>
      <c r="G32" s="138">
        <v>570</v>
      </c>
    </row>
    <row r="33" spans="1:7" s="89" customFormat="1" ht="15" thickBot="1">
      <c r="A33" s="27" t="s">
        <v>26</v>
      </c>
      <c r="B33" s="1" t="s">
        <v>64</v>
      </c>
      <c r="C33" s="1">
        <v>4</v>
      </c>
      <c r="D33" s="1">
        <v>0</v>
      </c>
      <c r="E33" s="40" t="s">
        <v>111</v>
      </c>
      <c r="F33" s="2">
        <v>0</v>
      </c>
      <c r="G33" s="94">
        <v>5368.3209999999999</v>
      </c>
    </row>
    <row r="34" spans="1:7" s="89" customFormat="1" ht="15" thickBot="1">
      <c r="A34" s="134" t="s">
        <v>104</v>
      </c>
      <c r="B34" s="75" t="s">
        <v>64</v>
      </c>
      <c r="C34" s="10">
        <v>4</v>
      </c>
      <c r="D34" s="10">
        <v>9</v>
      </c>
      <c r="E34" s="40" t="s">
        <v>111</v>
      </c>
      <c r="F34" s="11">
        <v>0</v>
      </c>
      <c r="G34" s="99">
        <v>5088.3209999999999</v>
      </c>
    </row>
    <row r="35" spans="1:7" s="89" customFormat="1" ht="15" thickBot="1">
      <c r="A35" s="133" t="s">
        <v>280</v>
      </c>
      <c r="B35" s="75" t="s">
        <v>64</v>
      </c>
      <c r="C35" s="3">
        <v>4</v>
      </c>
      <c r="D35" s="3">
        <v>9</v>
      </c>
      <c r="E35" s="4">
        <v>1530020760</v>
      </c>
      <c r="F35" s="5">
        <v>200</v>
      </c>
      <c r="G35" s="121">
        <v>5088.3209999999999</v>
      </c>
    </row>
    <row r="36" spans="1:7" s="89" customFormat="1" ht="15" thickBot="1">
      <c r="A36" s="134" t="s">
        <v>114</v>
      </c>
      <c r="B36" s="74" t="s">
        <v>64</v>
      </c>
      <c r="C36" s="10">
        <v>4</v>
      </c>
      <c r="D36" s="10">
        <v>12</v>
      </c>
      <c r="E36" s="40" t="s">
        <v>111</v>
      </c>
      <c r="F36" s="11">
        <v>0</v>
      </c>
      <c r="G36" s="151">
        <v>280</v>
      </c>
    </row>
    <row r="37" spans="1:7" s="89" customFormat="1">
      <c r="A37" s="133" t="s">
        <v>114</v>
      </c>
      <c r="B37" s="74" t="s">
        <v>64</v>
      </c>
      <c r="C37" s="10">
        <v>4</v>
      </c>
      <c r="D37" s="10">
        <v>12</v>
      </c>
      <c r="E37" s="4">
        <v>9992649900</v>
      </c>
      <c r="F37" s="11">
        <v>200</v>
      </c>
      <c r="G37" s="151">
        <v>280</v>
      </c>
    </row>
    <row r="38" spans="1:7" s="89" customFormat="1" ht="15" thickBot="1">
      <c r="A38" s="131" t="s">
        <v>27</v>
      </c>
      <c r="B38" s="131" t="s">
        <v>64</v>
      </c>
      <c r="C38" s="131">
        <v>5</v>
      </c>
      <c r="D38" s="131">
        <v>0</v>
      </c>
      <c r="E38" s="149" t="s">
        <v>111</v>
      </c>
      <c r="F38" s="132">
        <v>0</v>
      </c>
      <c r="G38" s="150">
        <v>5006.5600000000004</v>
      </c>
    </row>
    <row r="39" spans="1:7" ht="15" thickBot="1">
      <c r="A39" s="30" t="s">
        <v>29</v>
      </c>
      <c r="B39" s="77" t="s">
        <v>64</v>
      </c>
      <c r="C39" s="10">
        <v>5</v>
      </c>
      <c r="D39" s="10">
        <v>2</v>
      </c>
      <c r="E39" s="40" t="s">
        <v>111</v>
      </c>
      <c r="F39" s="11">
        <v>0</v>
      </c>
      <c r="G39" s="99">
        <v>1177</v>
      </c>
    </row>
    <row r="40" spans="1:7" ht="15" thickBot="1">
      <c r="A40" s="28" t="s">
        <v>30</v>
      </c>
      <c r="B40" s="79" t="s">
        <v>64</v>
      </c>
      <c r="C40" s="3">
        <v>5</v>
      </c>
      <c r="D40" s="3">
        <v>2</v>
      </c>
      <c r="E40" s="4">
        <v>9940023510</v>
      </c>
      <c r="F40" s="5">
        <v>200</v>
      </c>
      <c r="G40" s="96">
        <v>1177</v>
      </c>
    </row>
    <row r="41" spans="1:7" ht="15" thickBot="1">
      <c r="A41" s="30" t="s">
        <v>31</v>
      </c>
      <c r="B41" s="77" t="s">
        <v>64</v>
      </c>
      <c r="C41" s="10">
        <v>5</v>
      </c>
      <c r="D41" s="10">
        <v>3</v>
      </c>
      <c r="E41" s="40" t="s">
        <v>111</v>
      </c>
      <c r="F41" s="11">
        <v>0</v>
      </c>
      <c r="G41" s="99">
        <v>3829.5600000000004</v>
      </c>
    </row>
    <row r="42" spans="1:7" ht="15" thickBot="1">
      <c r="A42" s="31" t="s">
        <v>28</v>
      </c>
      <c r="B42" s="75" t="s">
        <v>64</v>
      </c>
      <c r="C42" s="3">
        <v>5</v>
      </c>
      <c r="D42" s="3">
        <v>3</v>
      </c>
      <c r="E42" s="4">
        <v>7950000</v>
      </c>
      <c r="F42" s="5">
        <v>400</v>
      </c>
      <c r="G42" s="96">
        <v>3829.5600000000004</v>
      </c>
    </row>
    <row r="43" spans="1:7" s="89" customFormat="1" ht="15" thickBot="1">
      <c r="A43" s="27" t="s">
        <v>33</v>
      </c>
      <c r="B43" s="74" t="s">
        <v>64</v>
      </c>
      <c r="C43" s="1">
        <v>7</v>
      </c>
      <c r="D43" s="1">
        <v>0</v>
      </c>
      <c r="E43" s="40" t="s">
        <v>111</v>
      </c>
      <c r="F43" s="2">
        <v>0</v>
      </c>
      <c r="G43" s="94">
        <v>21944</v>
      </c>
    </row>
    <row r="44" spans="1:7" s="89" customFormat="1">
      <c r="A44" s="134" t="s">
        <v>39</v>
      </c>
      <c r="B44" s="74" t="s">
        <v>64</v>
      </c>
      <c r="C44" s="10">
        <v>7</v>
      </c>
      <c r="D44" s="10">
        <v>3</v>
      </c>
      <c r="E44" s="8">
        <v>9994239900</v>
      </c>
      <c r="F44" s="11">
        <v>0</v>
      </c>
      <c r="G44" s="99">
        <v>21154</v>
      </c>
    </row>
    <row r="45" spans="1:7" s="89" customFormat="1">
      <c r="A45" s="133" t="s">
        <v>130</v>
      </c>
      <c r="B45" s="75" t="s">
        <v>64</v>
      </c>
      <c r="C45" s="3">
        <v>7</v>
      </c>
      <c r="D45" s="3">
        <v>3</v>
      </c>
      <c r="E45" s="4" t="s">
        <v>133</v>
      </c>
      <c r="F45" s="5">
        <v>600</v>
      </c>
      <c r="G45" s="121">
        <v>15936</v>
      </c>
    </row>
    <row r="46" spans="1:7" s="89" customFormat="1" ht="15" thickBot="1">
      <c r="A46" s="133" t="s">
        <v>132</v>
      </c>
      <c r="B46" s="75" t="s">
        <v>64</v>
      </c>
      <c r="C46" s="3">
        <v>7</v>
      </c>
      <c r="D46" s="3">
        <v>3</v>
      </c>
      <c r="E46" s="4" t="s">
        <v>135</v>
      </c>
      <c r="F46" s="146">
        <v>600</v>
      </c>
      <c r="G46" s="121">
        <v>5218</v>
      </c>
    </row>
    <row r="47" spans="1:7" ht="15" thickBot="1">
      <c r="A47" s="30" t="s">
        <v>40</v>
      </c>
      <c r="B47" s="77" t="s">
        <v>64</v>
      </c>
      <c r="C47" s="10">
        <v>7</v>
      </c>
      <c r="D47" s="10">
        <v>7</v>
      </c>
      <c r="E47" s="40" t="s">
        <v>111</v>
      </c>
      <c r="F47" s="11">
        <v>0</v>
      </c>
      <c r="G47" s="95">
        <v>420</v>
      </c>
    </row>
    <row r="48" spans="1:7" s="89" customFormat="1" ht="15" thickBot="1">
      <c r="A48" s="28" t="s">
        <v>41</v>
      </c>
      <c r="B48" s="75" t="s">
        <v>64</v>
      </c>
      <c r="C48" s="3">
        <v>7</v>
      </c>
      <c r="D48" s="3">
        <v>7</v>
      </c>
      <c r="E48" s="4" t="s">
        <v>123</v>
      </c>
      <c r="F48" s="5">
        <v>200</v>
      </c>
      <c r="G48" s="120">
        <v>420</v>
      </c>
    </row>
    <row r="49" spans="1:7" s="89" customFormat="1" ht="15" thickBot="1">
      <c r="A49" s="30" t="s">
        <v>42</v>
      </c>
      <c r="B49" s="75" t="s">
        <v>64</v>
      </c>
      <c r="C49" s="10">
        <v>7</v>
      </c>
      <c r="D49" s="10">
        <v>9</v>
      </c>
      <c r="E49" s="40" t="s">
        <v>111</v>
      </c>
      <c r="F49" s="11">
        <v>0</v>
      </c>
      <c r="G49" s="99">
        <v>370</v>
      </c>
    </row>
    <row r="50" spans="1:7">
      <c r="A50" s="28" t="s">
        <v>21</v>
      </c>
      <c r="B50" s="75" t="s">
        <v>64</v>
      </c>
      <c r="C50" s="3">
        <v>7</v>
      </c>
      <c r="D50" s="3">
        <v>9</v>
      </c>
      <c r="E50" s="4">
        <v>9980077740</v>
      </c>
      <c r="F50" s="5">
        <v>100</v>
      </c>
      <c r="G50" s="121">
        <v>315</v>
      </c>
    </row>
    <row r="51" spans="1:7" ht="15" thickBot="1">
      <c r="A51" s="28" t="s">
        <v>21</v>
      </c>
      <c r="B51" s="75" t="s">
        <v>100</v>
      </c>
      <c r="C51" s="3">
        <v>7</v>
      </c>
      <c r="D51" s="3">
        <v>9</v>
      </c>
      <c r="E51" s="4">
        <v>9980077740</v>
      </c>
      <c r="F51" s="5">
        <v>200</v>
      </c>
      <c r="G51" s="121">
        <v>55</v>
      </c>
    </row>
    <row r="52" spans="1:7" s="89" customFormat="1" ht="15" thickBot="1">
      <c r="A52" s="27" t="s">
        <v>49</v>
      </c>
      <c r="B52" s="81" t="s">
        <v>64</v>
      </c>
      <c r="C52" s="1">
        <v>10</v>
      </c>
      <c r="D52" s="1">
        <v>0</v>
      </c>
      <c r="E52" s="40" t="s">
        <v>111</v>
      </c>
      <c r="F52" s="2">
        <v>0</v>
      </c>
      <c r="G52" s="94">
        <v>2005.3780000000002</v>
      </c>
    </row>
    <row r="53" spans="1:7" s="89" customFormat="1" ht="15" thickBot="1">
      <c r="A53" s="36" t="s">
        <v>50</v>
      </c>
      <c r="B53" s="74" t="s">
        <v>64</v>
      </c>
      <c r="C53" s="21">
        <v>10</v>
      </c>
      <c r="D53" s="55">
        <v>1</v>
      </c>
      <c r="E53" s="40" t="s">
        <v>111</v>
      </c>
      <c r="F53" s="56">
        <v>0</v>
      </c>
      <c r="G53" s="97">
        <v>1000</v>
      </c>
    </row>
    <row r="54" spans="1:7" s="89" customFormat="1" ht="24.6">
      <c r="A54" s="37" t="s">
        <v>51</v>
      </c>
      <c r="B54" s="81" t="s">
        <v>64</v>
      </c>
      <c r="C54" s="22">
        <v>10</v>
      </c>
      <c r="D54" s="23">
        <v>1</v>
      </c>
      <c r="E54" s="24">
        <v>9994910100</v>
      </c>
      <c r="F54" s="25">
        <v>300</v>
      </c>
      <c r="G54" s="120">
        <v>1000</v>
      </c>
    </row>
    <row r="55" spans="1:7" s="89" customFormat="1">
      <c r="A55" s="29" t="s">
        <v>52</v>
      </c>
      <c r="B55" s="135" t="s">
        <v>64</v>
      </c>
      <c r="C55" s="6">
        <v>10</v>
      </c>
      <c r="D55" s="7">
        <v>4</v>
      </c>
      <c r="E55" s="51">
        <v>0</v>
      </c>
      <c r="F55" s="9">
        <v>0</v>
      </c>
      <c r="G55" s="100">
        <v>1005.378</v>
      </c>
    </row>
    <row r="56" spans="1:7" s="89" customFormat="1" ht="36.6" thickBot="1">
      <c r="A56" s="33" t="s">
        <v>75</v>
      </c>
      <c r="B56" s="75" t="s">
        <v>64</v>
      </c>
      <c r="C56" s="22">
        <v>10</v>
      </c>
      <c r="D56" s="23">
        <v>4</v>
      </c>
      <c r="E56" s="24" t="s">
        <v>139</v>
      </c>
      <c r="F56" s="25">
        <v>400</v>
      </c>
      <c r="G56" s="121">
        <v>1005.378</v>
      </c>
    </row>
    <row r="57" spans="1:7" ht="15" thickBot="1">
      <c r="A57" s="27" t="s">
        <v>76</v>
      </c>
      <c r="B57" s="75" t="s">
        <v>64</v>
      </c>
      <c r="C57" s="1">
        <v>11</v>
      </c>
      <c r="D57" s="1">
        <v>0</v>
      </c>
      <c r="E57" s="40" t="s">
        <v>111</v>
      </c>
      <c r="F57" s="2">
        <v>0</v>
      </c>
      <c r="G57" s="94">
        <v>730</v>
      </c>
    </row>
    <row r="58" spans="1:7" s="89" customFormat="1" ht="15" thickBot="1">
      <c r="A58" s="38" t="s">
        <v>77</v>
      </c>
      <c r="B58" s="81" t="s">
        <v>64</v>
      </c>
      <c r="C58" s="6">
        <v>11</v>
      </c>
      <c r="D58" s="7">
        <v>1</v>
      </c>
      <c r="E58" s="40" t="s">
        <v>111</v>
      </c>
      <c r="F58" s="9">
        <v>0</v>
      </c>
      <c r="G58" s="100">
        <v>730</v>
      </c>
    </row>
    <row r="59" spans="1:7" ht="24.6" thickBot="1">
      <c r="A59" s="33" t="s">
        <v>78</v>
      </c>
      <c r="B59" s="74" t="s">
        <v>64</v>
      </c>
      <c r="C59" s="15">
        <v>11</v>
      </c>
      <c r="D59" s="16">
        <v>1</v>
      </c>
      <c r="E59" s="62" t="s">
        <v>128</v>
      </c>
      <c r="F59" s="17">
        <v>200</v>
      </c>
      <c r="G59" s="121">
        <v>730</v>
      </c>
    </row>
    <row r="60" spans="1:7" s="89" customFormat="1" ht="15" thickBot="1">
      <c r="A60" s="27" t="s">
        <v>79</v>
      </c>
      <c r="B60" s="124" t="s">
        <v>64</v>
      </c>
      <c r="C60" s="122">
        <v>12</v>
      </c>
      <c r="D60" s="1">
        <v>0</v>
      </c>
      <c r="E60" s="40" t="s">
        <v>111</v>
      </c>
      <c r="F60" s="2">
        <v>0</v>
      </c>
      <c r="G60" s="127">
        <v>2710</v>
      </c>
    </row>
    <row r="61" spans="1:7" s="89" customFormat="1" ht="15" thickBot="1">
      <c r="A61" s="30" t="s">
        <v>47</v>
      </c>
      <c r="B61" s="123" t="s">
        <v>64</v>
      </c>
      <c r="C61" s="10">
        <v>12</v>
      </c>
      <c r="D61" s="10">
        <v>2</v>
      </c>
      <c r="E61" s="40" t="s">
        <v>111</v>
      </c>
      <c r="F61" s="11">
        <v>0</v>
      </c>
      <c r="G61" s="125">
        <v>2710</v>
      </c>
    </row>
    <row r="62" spans="1:7" s="89" customFormat="1" ht="25.2" thickBot="1">
      <c r="A62" s="28" t="s">
        <v>48</v>
      </c>
      <c r="B62" s="81" t="s">
        <v>64</v>
      </c>
      <c r="C62" s="3">
        <v>12</v>
      </c>
      <c r="D62" s="3">
        <v>2</v>
      </c>
      <c r="E62" s="144" t="s">
        <v>129</v>
      </c>
      <c r="F62" s="5">
        <v>600</v>
      </c>
      <c r="G62" s="126">
        <v>2710</v>
      </c>
    </row>
    <row r="63" spans="1:7" s="89" customFormat="1" ht="15" thickBot="1">
      <c r="A63" s="190" t="s">
        <v>163</v>
      </c>
      <c r="B63" s="191" t="s">
        <v>64</v>
      </c>
      <c r="C63" s="192">
        <v>1</v>
      </c>
      <c r="D63" s="192">
        <v>3</v>
      </c>
      <c r="E63" s="192" t="s">
        <v>111</v>
      </c>
      <c r="F63" s="2">
        <v>0</v>
      </c>
      <c r="G63" s="187">
        <v>2316</v>
      </c>
    </row>
    <row r="64" spans="1:7" s="89" customFormat="1" ht="24.6" thickBot="1">
      <c r="A64" s="193" t="s">
        <v>12</v>
      </c>
      <c r="B64" s="79" t="s">
        <v>64</v>
      </c>
      <c r="C64" s="188">
        <v>1</v>
      </c>
      <c r="D64" s="188">
        <v>3</v>
      </c>
      <c r="E64" s="148" t="s">
        <v>111</v>
      </c>
      <c r="F64" s="2">
        <v>0</v>
      </c>
      <c r="G64" s="189">
        <v>2316</v>
      </c>
    </row>
    <row r="65" spans="1:7" s="89" customFormat="1">
      <c r="A65" s="183" t="s">
        <v>13</v>
      </c>
      <c r="B65" s="79" t="s">
        <v>64</v>
      </c>
      <c r="C65" s="12">
        <v>1</v>
      </c>
      <c r="D65" s="12">
        <v>3</v>
      </c>
      <c r="E65" s="4" t="s">
        <v>117</v>
      </c>
      <c r="F65" s="12">
        <v>100</v>
      </c>
      <c r="G65" s="184">
        <v>1139</v>
      </c>
    </row>
    <row r="66" spans="1:7" s="89" customFormat="1">
      <c r="A66" s="183" t="s">
        <v>11</v>
      </c>
      <c r="B66" s="79" t="s">
        <v>64</v>
      </c>
      <c r="C66" s="12">
        <v>1</v>
      </c>
      <c r="D66" s="12">
        <v>3</v>
      </c>
      <c r="E66" s="4" t="s">
        <v>116</v>
      </c>
      <c r="F66" s="12">
        <v>100</v>
      </c>
      <c r="G66" s="184">
        <v>872</v>
      </c>
    </row>
    <row r="67" spans="1:7" s="89" customFormat="1" ht="15" thickBot="1">
      <c r="A67" s="185" t="s">
        <v>11</v>
      </c>
      <c r="B67" s="194" t="s">
        <v>64</v>
      </c>
      <c r="C67" s="181">
        <v>1</v>
      </c>
      <c r="D67" s="181">
        <v>3</v>
      </c>
      <c r="E67" s="182" t="s">
        <v>116</v>
      </c>
      <c r="F67" s="181">
        <v>200</v>
      </c>
      <c r="G67" s="186">
        <v>290</v>
      </c>
    </row>
    <row r="68" spans="1:7" s="89" customFormat="1" ht="15" thickBot="1">
      <c r="A68" s="185" t="s">
        <v>11</v>
      </c>
      <c r="B68" s="194" t="s">
        <v>64</v>
      </c>
      <c r="C68" s="181">
        <v>1</v>
      </c>
      <c r="D68" s="181">
        <v>3</v>
      </c>
      <c r="E68" s="182" t="s">
        <v>116</v>
      </c>
      <c r="F68" s="181">
        <v>800</v>
      </c>
      <c r="G68" s="186">
        <v>15</v>
      </c>
    </row>
    <row r="69" spans="1:7" s="89" customFormat="1" ht="15" thickBot="1">
      <c r="A69" s="82" t="s">
        <v>71</v>
      </c>
      <c r="B69" s="77" t="s">
        <v>88</v>
      </c>
      <c r="C69" s="60"/>
      <c r="D69" s="60"/>
      <c r="E69" s="60"/>
      <c r="F69" s="60"/>
      <c r="G69" s="78">
        <v>60582.86</v>
      </c>
    </row>
    <row r="70" spans="1:7" s="89" customFormat="1" ht="15" thickBot="1">
      <c r="A70" s="27" t="s">
        <v>8</v>
      </c>
      <c r="B70" s="77" t="s">
        <v>88</v>
      </c>
      <c r="C70" s="1">
        <v>1</v>
      </c>
      <c r="D70" s="1">
        <v>0</v>
      </c>
      <c r="E70" s="40" t="s">
        <v>111</v>
      </c>
      <c r="F70" s="2">
        <v>0</v>
      </c>
      <c r="G70" s="94">
        <v>3970</v>
      </c>
    </row>
    <row r="71" spans="1:7" s="89" customFormat="1" ht="24.6" thickBot="1">
      <c r="A71" s="30" t="s">
        <v>15</v>
      </c>
      <c r="B71" s="74" t="s">
        <v>88</v>
      </c>
      <c r="C71" s="10">
        <v>1</v>
      </c>
      <c r="D71" s="10">
        <v>6</v>
      </c>
      <c r="E71" s="40" t="s">
        <v>111</v>
      </c>
      <c r="F71" s="11">
        <v>0</v>
      </c>
      <c r="G71" s="98">
        <v>3954</v>
      </c>
    </row>
    <row r="72" spans="1:7" s="89" customFormat="1">
      <c r="A72" s="28" t="s">
        <v>11</v>
      </c>
      <c r="B72" s="75" t="s">
        <v>88</v>
      </c>
      <c r="C72" s="3">
        <v>1</v>
      </c>
      <c r="D72" s="3">
        <v>6</v>
      </c>
      <c r="E72" s="4" t="s">
        <v>116</v>
      </c>
      <c r="F72" s="5">
        <v>100</v>
      </c>
      <c r="G72" s="96">
        <v>3303</v>
      </c>
    </row>
    <row r="73" spans="1:7" s="89" customFormat="1">
      <c r="A73" s="28" t="s">
        <v>11</v>
      </c>
      <c r="B73" s="75" t="s">
        <v>88</v>
      </c>
      <c r="C73" s="3">
        <v>1</v>
      </c>
      <c r="D73" s="3">
        <v>6</v>
      </c>
      <c r="E73" s="4" t="s">
        <v>116</v>
      </c>
      <c r="F73" s="5">
        <v>200</v>
      </c>
      <c r="G73" s="96">
        <v>647</v>
      </c>
    </row>
    <row r="74" spans="1:7" s="89" customFormat="1">
      <c r="A74" s="28" t="s">
        <v>11</v>
      </c>
      <c r="B74" s="75" t="s">
        <v>88</v>
      </c>
      <c r="C74" s="3">
        <v>1</v>
      </c>
      <c r="D74" s="3">
        <v>6</v>
      </c>
      <c r="E74" s="4" t="s">
        <v>116</v>
      </c>
      <c r="F74" s="5">
        <v>800</v>
      </c>
      <c r="G74" s="96">
        <v>4</v>
      </c>
    </row>
    <row r="75" spans="1:7" s="89" customFormat="1" ht="24">
      <c r="A75" s="29" t="s">
        <v>80</v>
      </c>
      <c r="B75" s="74" t="s">
        <v>88</v>
      </c>
      <c r="C75" s="10">
        <v>13</v>
      </c>
      <c r="D75" s="10">
        <v>1</v>
      </c>
      <c r="E75" s="8">
        <v>0</v>
      </c>
      <c r="F75" s="11">
        <v>0</v>
      </c>
      <c r="G75" s="99">
        <v>16</v>
      </c>
    </row>
    <row r="76" spans="1:7" ht="15" thickBot="1">
      <c r="A76" s="37" t="s">
        <v>80</v>
      </c>
      <c r="B76" s="75" t="s">
        <v>88</v>
      </c>
      <c r="C76" s="12">
        <v>13</v>
      </c>
      <c r="D76" s="12">
        <v>1</v>
      </c>
      <c r="E76" s="156">
        <v>9930320000</v>
      </c>
      <c r="F76" s="14">
        <v>700</v>
      </c>
      <c r="G76" s="96">
        <v>16</v>
      </c>
    </row>
    <row r="77" spans="1:7" ht="15" thickBot="1">
      <c r="A77" s="27" t="s">
        <v>85</v>
      </c>
      <c r="B77" s="74" t="s">
        <v>88</v>
      </c>
      <c r="C77" s="1">
        <v>2</v>
      </c>
      <c r="D77" s="1">
        <v>0</v>
      </c>
      <c r="E77" s="40" t="s">
        <v>111</v>
      </c>
      <c r="F77" s="2">
        <v>0</v>
      </c>
      <c r="G77" s="94">
        <v>1382</v>
      </c>
    </row>
    <row r="78" spans="1:7" s="89" customFormat="1" ht="15" thickBot="1">
      <c r="A78" s="29" t="s">
        <v>86</v>
      </c>
      <c r="B78" s="74" t="s">
        <v>88</v>
      </c>
      <c r="C78" s="6">
        <v>2</v>
      </c>
      <c r="D78" s="7">
        <v>3</v>
      </c>
      <c r="E78" s="40" t="s">
        <v>111</v>
      </c>
      <c r="F78" s="9">
        <v>0</v>
      </c>
      <c r="G78" s="94">
        <v>1382</v>
      </c>
    </row>
    <row r="79" spans="1:7" s="89" customFormat="1" ht="24">
      <c r="A79" s="33" t="s">
        <v>87</v>
      </c>
      <c r="B79" s="75" t="s">
        <v>88</v>
      </c>
      <c r="C79" s="22">
        <v>2</v>
      </c>
      <c r="D79" s="23">
        <v>3</v>
      </c>
      <c r="E79" s="212">
        <v>9980051180</v>
      </c>
      <c r="F79" s="25">
        <v>500</v>
      </c>
      <c r="G79" s="96">
        <v>1382</v>
      </c>
    </row>
    <row r="80" spans="1:7" s="89" customFormat="1">
      <c r="A80" s="213" t="s">
        <v>188</v>
      </c>
      <c r="B80" s="74" t="s">
        <v>88</v>
      </c>
      <c r="C80" s="214">
        <v>4</v>
      </c>
      <c r="D80" s="7">
        <v>9</v>
      </c>
      <c r="E80" s="8" t="s">
        <v>120</v>
      </c>
      <c r="F80" s="9">
        <v>0</v>
      </c>
      <c r="G80" s="100">
        <v>7999.41</v>
      </c>
    </row>
    <row r="81" spans="1:7" s="89" customFormat="1">
      <c r="A81" s="202" t="s">
        <v>105</v>
      </c>
      <c r="B81" s="75" t="s">
        <v>88</v>
      </c>
      <c r="C81" s="209">
        <v>4</v>
      </c>
      <c r="D81" s="210">
        <v>9</v>
      </c>
      <c r="E81" s="159" t="s">
        <v>120</v>
      </c>
      <c r="F81" s="211">
        <v>500</v>
      </c>
      <c r="G81" s="141">
        <v>7999.41</v>
      </c>
    </row>
    <row r="82" spans="1:7" s="89" customFormat="1" ht="15" thickBot="1">
      <c r="A82" s="134" t="s">
        <v>27</v>
      </c>
      <c r="B82" s="74">
        <v>992</v>
      </c>
      <c r="C82" s="131">
        <v>5</v>
      </c>
      <c r="D82" s="131">
        <v>0</v>
      </c>
      <c r="E82" s="208">
        <v>0</v>
      </c>
      <c r="F82" s="132">
        <v>0</v>
      </c>
      <c r="G82" s="150">
        <v>10761.35</v>
      </c>
    </row>
    <row r="83" spans="1:7" s="89" customFormat="1">
      <c r="A83" s="134" t="s">
        <v>29</v>
      </c>
      <c r="B83" s="74" t="s">
        <v>88</v>
      </c>
      <c r="C83" s="10">
        <v>5</v>
      </c>
      <c r="D83" s="10">
        <v>2</v>
      </c>
      <c r="E83" s="148" t="s">
        <v>111</v>
      </c>
      <c r="F83" s="11">
        <v>0</v>
      </c>
      <c r="G83" s="216">
        <v>6719</v>
      </c>
    </row>
    <row r="84" spans="1:7" s="89" customFormat="1">
      <c r="A84" s="133" t="s">
        <v>281</v>
      </c>
      <c r="B84" s="75" t="s">
        <v>88</v>
      </c>
      <c r="C84" s="3">
        <v>5</v>
      </c>
      <c r="D84" s="3">
        <v>2</v>
      </c>
      <c r="E84" s="4">
        <v>9940023510</v>
      </c>
      <c r="F84" s="5">
        <v>500</v>
      </c>
      <c r="G84" s="96">
        <v>1419</v>
      </c>
    </row>
    <row r="85" spans="1:7" s="89" customFormat="1" ht="15" thickBot="1">
      <c r="A85" s="139" t="s">
        <v>28</v>
      </c>
      <c r="B85" s="74" t="s">
        <v>88</v>
      </c>
      <c r="C85" s="52">
        <v>5</v>
      </c>
      <c r="D85" s="52">
        <v>2</v>
      </c>
      <c r="E85" s="219" t="s">
        <v>190</v>
      </c>
      <c r="F85" s="54">
        <v>522</v>
      </c>
      <c r="G85" s="216">
        <v>5300</v>
      </c>
    </row>
    <row r="86" spans="1:7" s="89" customFormat="1" ht="15" thickBot="1">
      <c r="A86" s="30" t="s">
        <v>31</v>
      </c>
      <c r="B86" s="77" t="s">
        <v>88</v>
      </c>
      <c r="C86" s="10">
        <v>5</v>
      </c>
      <c r="D86" s="10">
        <v>3</v>
      </c>
      <c r="E86" s="40" t="s">
        <v>111</v>
      </c>
      <c r="F86" s="19">
        <v>0</v>
      </c>
      <c r="G86" s="100">
        <v>4042.35</v>
      </c>
    </row>
    <row r="87" spans="1:7" s="89" customFormat="1">
      <c r="A87" s="133" t="s">
        <v>282</v>
      </c>
      <c r="B87" s="75" t="s">
        <v>88</v>
      </c>
      <c r="C87" s="3">
        <v>5</v>
      </c>
      <c r="D87" s="3">
        <v>3</v>
      </c>
      <c r="E87" s="4" t="s">
        <v>283</v>
      </c>
      <c r="F87" s="5">
        <v>500</v>
      </c>
      <c r="G87" s="96">
        <v>725</v>
      </c>
    </row>
    <row r="88" spans="1:7" s="89" customFormat="1">
      <c r="A88" s="183" t="s">
        <v>32</v>
      </c>
      <c r="B88" s="75" t="s">
        <v>88</v>
      </c>
      <c r="C88" s="3">
        <v>5</v>
      </c>
      <c r="D88" s="3">
        <v>3</v>
      </c>
      <c r="E88" s="4" t="s">
        <v>120</v>
      </c>
      <c r="F88" s="5">
        <v>500</v>
      </c>
      <c r="G88" s="96">
        <v>1167</v>
      </c>
    </row>
    <row r="89" spans="1:7" s="89" customFormat="1" ht="24.6">
      <c r="A89" s="139" t="s">
        <v>187</v>
      </c>
      <c r="B89" s="75" t="s">
        <v>88</v>
      </c>
      <c r="C89" s="3">
        <v>5</v>
      </c>
      <c r="D89" s="3">
        <v>3</v>
      </c>
      <c r="E89" s="4" t="s">
        <v>185</v>
      </c>
      <c r="F89" s="5">
        <v>500</v>
      </c>
      <c r="G89" s="96">
        <v>872.35</v>
      </c>
    </row>
    <row r="90" spans="1:7" s="89" customFormat="1" ht="15" thickBot="1">
      <c r="A90" s="207" t="s">
        <v>284</v>
      </c>
      <c r="B90" s="75" t="s">
        <v>88</v>
      </c>
      <c r="C90" s="3">
        <v>5</v>
      </c>
      <c r="D90" s="3">
        <v>3</v>
      </c>
      <c r="E90" s="4" t="s">
        <v>289</v>
      </c>
      <c r="F90" s="5">
        <v>500</v>
      </c>
      <c r="G90" s="96">
        <v>1278</v>
      </c>
    </row>
    <row r="91" spans="1:7" s="89" customFormat="1" ht="15" thickBot="1">
      <c r="A91" s="27" t="s">
        <v>55</v>
      </c>
      <c r="B91" s="74" t="s">
        <v>88</v>
      </c>
      <c r="C91" s="1">
        <v>14</v>
      </c>
      <c r="D91" s="1">
        <v>0</v>
      </c>
      <c r="E91" s="40" t="s">
        <v>111</v>
      </c>
      <c r="F91" s="2">
        <v>0</v>
      </c>
      <c r="G91" s="94">
        <v>36470.1</v>
      </c>
    </row>
    <row r="92" spans="1:7" s="89" customFormat="1" ht="24.6" thickBot="1">
      <c r="A92" s="36" t="s">
        <v>81</v>
      </c>
      <c r="B92" s="75" t="s">
        <v>88</v>
      </c>
      <c r="C92" s="21">
        <v>14</v>
      </c>
      <c r="D92" s="55">
        <v>1</v>
      </c>
      <c r="E92" s="40" t="s">
        <v>111</v>
      </c>
      <c r="F92" s="56">
        <v>0</v>
      </c>
      <c r="G92" s="98">
        <v>35972.199999999997</v>
      </c>
    </row>
    <row r="93" spans="1:7" ht="24">
      <c r="A93" s="33" t="s">
        <v>56</v>
      </c>
      <c r="B93" s="77" t="s">
        <v>88</v>
      </c>
      <c r="C93" s="15">
        <v>14</v>
      </c>
      <c r="D93" s="16">
        <v>1</v>
      </c>
      <c r="E93" s="57">
        <v>2610160010</v>
      </c>
      <c r="F93" s="17">
        <v>500</v>
      </c>
      <c r="G93" s="96">
        <v>35972.199999999997</v>
      </c>
    </row>
    <row r="94" spans="1:7">
      <c r="A94" s="36" t="s">
        <v>82</v>
      </c>
      <c r="B94" s="79" t="s">
        <v>88</v>
      </c>
      <c r="C94" s="21">
        <v>14</v>
      </c>
      <c r="D94" s="55">
        <v>2</v>
      </c>
      <c r="E94" s="148" t="s">
        <v>111</v>
      </c>
      <c r="F94" s="56">
        <v>0</v>
      </c>
      <c r="G94" s="151">
        <v>497.9</v>
      </c>
    </row>
    <row r="95" spans="1:7" s="89" customFormat="1" ht="15" thickBot="1">
      <c r="A95" s="33" t="s">
        <v>83</v>
      </c>
      <c r="B95" s="196" t="s">
        <v>88</v>
      </c>
      <c r="C95" s="22">
        <v>14</v>
      </c>
      <c r="D95" s="23">
        <v>2</v>
      </c>
      <c r="E95" s="57">
        <v>2610160062</v>
      </c>
      <c r="F95" s="25">
        <v>500</v>
      </c>
      <c r="G95" s="141">
        <v>497.9</v>
      </c>
    </row>
    <row r="96" spans="1:7" s="89" customFormat="1" ht="15" thickBot="1">
      <c r="A96" s="82" t="s">
        <v>192</v>
      </c>
      <c r="B96" s="223" t="s">
        <v>193</v>
      </c>
      <c r="C96" s="60"/>
      <c r="D96" s="60"/>
      <c r="E96" s="40" t="s">
        <v>111</v>
      </c>
      <c r="F96" s="60"/>
      <c r="G96" s="80">
        <v>4078</v>
      </c>
    </row>
    <row r="97" spans="1:7" ht="15" thickBot="1">
      <c r="A97" s="27" t="s">
        <v>23</v>
      </c>
      <c r="B97" s="220" t="s">
        <v>193</v>
      </c>
      <c r="C97" s="40" t="s">
        <v>70</v>
      </c>
      <c r="D97" s="40" t="s">
        <v>57</v>
      </c>
      <c r="E97" s="40" t="s">
        <v>111</v>
      </c>
      <c r="F97" s="2">
        <v>0</v>
      </c>
      <c r="G97" s="94">
        <v>4078</v>
      </c>
    </row>
    <row r="98" spans="1:7" ht="24.6" thickBot="1">
      <c r="A98" s="36" t="s">
        <v>24</v>
      </c>
      <c r="B98" s="220" t="s">
        <v>193</v>
      </c>
      <c r="C98" s="18">
        <v>3</v>
      </c>
      <c r="D98" s="18">
        <v>9</v>
      </c>
      <c r="E98" s="40" t="s">
        <v>111</v>
      </c>
      <c r="F98" s="19">
        <v>0</v>
      </c>
      <c r="G98" s="98">
        <v>4078</v>
      </c>
    </row>
    <row r="99" spans="1:7">
      <c r="A99" s="130" t="s">
        <v>25</v>
      </c>
      <c r="B99" s="221" t="s">
        <v>193</v>
      </c>
      <c r="C99" s="3">
        <v>3</v>
      </c>
      <c r="D99" s="3">
        <v>9</v>
      </c>
      <c r="E99" s="4">
        <v>9940020990</v>
      </c>
      <c r="F99" s="5">
        <v>100</v>
      </c>
      <c r="G99" s="96">
        <v>3937</v>
      </c>
    </row>
    <row r="100" spans="1:7" ht="15" thickBot="1">
      <c r="A100" s="130" t="s">
        <v>25</v>
      </c>
      <c r="B100" s="221" t="s">
        <v>193</v>
      </c>
      <c r="C100" s="3">
        <v>3</v>
      </c>
      <c r="D100" s="3">
        <v>9</v>
      </c>
      <c r="E100" s="4">
        <v>9940020990</v>
      </c>
      <c r="F100" s="5">
        <v>200</v>
      </c>
      <c r="G100" s="96">
        <v>141</v>
      </c>
    </row>
    <row r="101" spans="1:7" ht="15" thickBot="1">
      <c r="A101" s="82" t="s">
        <v>196</v>
      </c>
      <c r="B101" s="223" t="s">
        <v>197</v>
      </c>
      <c r="C101" s="60"/>
      <c r="D101" s="60"/>
      <c r="E101" s="40" t="s">
        <v>111</v>
      </c>
      <c r="F101" s="60"/>
      <c r="G101" s="80">
        <v>4175</v>
      </c>
    </row>
    <row r="102" spans="1:7" s="89" customFormat="1" ht="15" thickBot="1">
      <c r="A102" s="134" t="s">
        <v>8</v>
      </c>
      <c r="B102" s="220" t="s">
        <v>197</v>
      </c>
      <c r="C102" s="40" t="s">
        <v>198</v>
      </c>
      <c r="D102" s="40" t="s">
        <v>57</v>
      </c>
      <c r="E102" s="40" t="s">
        <v>111</v>
      </c>
      <c r="F102" s="2">
        <v>0</v>
      </c>
      <c r="G102" s="94">
        <v>1354</v>
      </c>
    </row>
    <row r="103" spans="1:7" s="89" customFormat="1" ht="24.6" thickBot="1">
      <c r="A103" s="46" t="s">
        <v>9</v>
      </c>
      <c r="B103" s="220" t="s">
        <v>197</v>
      </c>
      <c r="C103" s="47">
        <v>1</v>
      </c>
      <c r="D103" s="47">
        <v>2</v>
      </c>
      <c r="E103" s="40" t="s">
        <v>111</v>
      </c>
      <c r="F103" s="48">
        <v>0</v>
      </c>
      <c r="G103" s="95">
        <v>145</v>
      </c>
    </row>
    <row r="104" spans="1:7" s="89" customFormat="1" ht="15" thickBot="1">
      <c r="A104" s="28" t="s">
        <v>11</v>
      </c>
      <c r="B104" s="221" t="s">
        <v>197</v>
      </c>
      <c r="C104" s="3">
        <v>1</v>
      </c>
      <c r="D104" s="3">
        <v>2</v>
      </c>
      <c r="E104" s="4" t="s">
        <v>116</v>
      </c>
      <c r="F104" s="5">
        <v>200</v>
      </c>
      <c r="G104" s="96">
        <v>145</v>
      </c>
    </row>
    <row r="105" spans="1:7" s="89" customFormat="1" ht="24.6" thickBot="1">
      <c r="A105" s="29" t="s">
        <v>14</v>
      </c>
      <c r="B105" s="220" t="s">
        <v>197</v>
      </c>
      <c r="C105" s="6">
        <v>1</v>
      </c>
      <c r="D105" s="7">
        <v>4</v>
      </c>
      <c r="E105" s="40" t="s">
        <v>111</v>
      </c>
      <c r="F105" s="9">
        <v>0</v>
      </c>
      <c r="G105" s="98">
        <v>1209</v>
      </c>
    </row>
    <row r="106" spans="1:7" ht="15" thickBot="1">
      <c r="A106" s="28" t="s">
        <v>11</v>
      </c>
      <c r="B106" s="221" t="s">
        <v>197</v>
      </c>
      <c r="C106" s="3">
        <v>1</v>
      </c>
      <c r="D106" s="3">
        <v>4</v>
      </c>
      <c r="E106" s="4" t="s">
        <v>116</v>
      </c>
      <c r="F106" s="5">
        <v>200</v>
      </c>
      <c r="G106" s="96">
        <v>1209</v>
      </c>
    </row>
    <row r="107" spans="1:7" ht="15" thickBot="1">
      <c r="A107" s="134" t="s">
        <v>19</v>
      </c>
      <c r="B107" s="220" t="s">
        <v>197</v>
      </c>
      <c r="C107" s="18">
        <v>1</v>
      </c>
      <c r="D107" s="18">
        <v>13</v>
      </c>
      <c r="E107" s="40" t="s">
        <v>111</v>
      </c>
      <c r="F107" s="19">
        <v>0</v>
      </c>
      <c r="G107" s="98">
        <v>2821</v>
      </c>
    </row>
    <row r="108" spans="1:7">
      <c r="A108" s="133" t="s">
        <v>194</v>
      </c>
      <c r="B108" s="221" t="s">
        <v>197</v>
      </c>
      <c r="C108" s="3">
        <v>1</v>
      </c>
      <c r="D108" s="3">
        <v>13</v>
      </c>
      <c r="E108" s="222" t="s">
        <v>195</v>
      </c>
      <c r="F108" s="5">
        <v>100</v>
      </c>
      <c r="G108" s="96">
        <v>2441</v>
      </c>
    </row>
    <row r="109" spans="1:7" s="89" customFormat="1">
      <c r="A109" s="133" t="s">
        <v>194</v>
      </c>
      <c r="B109" s="221" t="s">
        <v>197</v>
      </c>
      <c r="C109" s="3">
        <v>1</v>
      </c>
      <c r="D109" s="3">
        <v>13</v>
      </c>
      <c r="E109" s="222" t="s">
        <v>195</v>
      </c>
      <c r="F109" s="5">
        <v>200</v>
      </c>
      <c r="G109" s="96">
        <v>380</v>
      </c>
    </row>
    <row r="110" spans="1:7" s="89" customFormat="1" ht="15" thickBot="1">
      <c r="A110" s="224" t="s">
        <v>65</v>
      </c>
      <c r="B110" s="225" t="s">
        <v>66</v>
      </c>
      <c r="C110" s="226"/>
      <c r="D110" s="226"/>
      <c r="E110" s="149" t="s">
        <v>111</v>
      </c>
      <c r="F110" s="226"/>
      <c r="G110" s="227">
        <v>315735.02499999997</v>
      </c>
    </row>
    <row r="111" spans="1:7" ht="15" thickBot="1">
      <c r="A111" s="27" t="s">
        <v>33</v>
      </c>
      <c r="B111" s="10" t="s">
        <v>66</v>
      </c>
      <c r="C111" s="1">
        <v>7</v>
      </c>
      <c r="D111" s="1">
        <v>0</v>
      </c>
      <c r="E111" s="40" t="s">
        <v>111</v>
      </c>
      <c r="F111" s="2">
        <v>0</v>
      </c>
      <c r="G111" s="94">
        <v>310525.46299999999</v>
      </c>
    </row>
    <row r="112" spans="1:7" s="89" customFormat="1" ht="15" thickBot="1">
      <c r="A112" s="32" t="s">
        <v>34</v>
      </c>
      <c r="B112" s="3" t="s">
        <v>66</v>
      </c>
      <c r="C112" s="18">
        <v>7</v>
      </c>
      <c r="D112" s="18">
        <v>1</v>
      </c>
      <c r="E112" s="40" t="s">
        <v>111</v>
      </c>
      <c r="F112" s="19">
        <v>0</v>
      </c>
      <c r="G112" s="98">
        <v>98685</v>
      </c>
    </row>
    <row r="113" spans="1:7" s="89" customFormat="1">
      <c r="A113" s="28" t="s">
        <v>112</v>
      </c>
      <c r="B113" s="3" t="s">
        <v>66</v>
      </c>
      <c r="C113" s="145">
        <v>7</v>
      </c>
      <c r="D113" s="145">
        <v>1</v>
      </c>
      <c r="E113" s="147" t="s">
        <v>113</v>
      </c>
      <c r="F113" s="146">
        <v>100</v>
      </c>
      <c r="G113" s="141">
        <v>61235</v>
      </c>
    </row>
    <row r="114" spans="1:7" s="89" customFormat="1">
      <c r="A114" s="28" t="s">
        <v>35</v>
      </c>
      <c r="B114" s="10" t="s">
        <v>66</v>
      </c>
      <c r="C114" s="3">
        <v>7</v>
      </c>
      <c r="D114" s="3">
        <v>1</v>
      </c>
      <c r="E114" s="4" t="s">
        <v>121</v>
      </c>
      <c r="F114" s="5">
        <v>100</v>
      </c>
      <c r="G114" s="96">
        <v>18247.5</v>
      </c>
    </row>
    <row r="115" spans="1:7">
      <c r="A115" s="28" t="s">
        <v>35</v>
      </c>
      <c r="B115" s="10" t="s">
        <v>66</v>
      </c>
      <c r="C115" s="3">
        <v>7</v>
      </c>
      <c r="D115" s="3">
        <v>1</v>
      </c>
      <c r="E115" s="4" t="s">
        <v>121</v>
      </c>
      <c r="F115" s="5">
        <v>200</v>
      </c>
      <c r="G115" s="96">
        <v>18877.5</v>
      </c>
    </row>
    <row r="116" spans="1:7" ht="15" thickBot="1">
      <c r="A116" s="28" t="s">
        <v>35</v>
      </c>
      <c r="B116" s="10" t="s">
        <v>66</v>
      </c>
      <c r="C116" s="3">
        <v>7</v>
      </c>
      <c r="D116" s="3">
        <v>1</v>
      </c>
      <c r="E116" s="4" t="s">
        <v>121</v>
      </c>
      <c r="F116" s="5">
        <v>800</v>
      </c>
      <c r="G116" s="96">
        <v>325</v>
      </c>
    </row>
    <row r="117" spans="1:7" s="89" customFormat="1" ht="15" thickBot="1">
      <c r="A117" s="30" t="s">
        <v>36</v>
      </c>
      <c r="B117" s="3" t="s">
        <v>66</v>
      </c>
      <c r="C117" s="10">
        <v>7</v>
      </c>
      <c r="D117" s="10">
        <v>2</v>
      </c>
      <c r="E117" s="40" t="s">
        <v>111</v>
      </c>
      <c r="F117" s="11">
        <v>0</v>
      </c>
      <c r="G117" s="99">
        <v>205894.163</v>
      </c>
    </row>
    <row r="118" spans="1:7" s="89" customFormat="1">
      <c r="A118" s="28" t="s">
        <v>37</v>
      </c>
      <c r="B118" s="3" t="s">
        <v>66</v>
      </c>
      <c r="C118" s="3">
        <v>7</v>
      </c>
      <c r="D118" s="3">
        <v>2</v>
      </c>
      <c r="E118" s="4" t="s">
        <v>122</v>
      </c>
      <c r="F118" s="5">
        <v>100</v>
      </c>
      <c r="G118" s="121">
        <v>4342.5</v>
      </c>
    </row>
    <row r="119" spans="1:7" s="89" customFormat="1">
      <c r="A119" s="28" t="s">
        <v>37</v>
      </c>
      <c r="B119" s="3" t="s">
        <v>66</v>
      </c>
      <c r="C119" s="3">
        <v>7</v>
      </c>
      <c r="D119" s="3">
        <v>2</v>
      </c>
      <c r="E119" s="4" t="s">
        <v>122</v>
      </c>
      <c r="F119" s="5">
        <v>200</v>
      </c>
      <c r="G119" s="96">
        <v>8883</v>
      </c>
    </row>
    <row r="120" spans="1:7">
      <c r="A120" s="28" t="s">
        <v>37</v>
      </c>
      <c r="B120" s="3" t="s">
        <v>66</v>
      </c>
      <c r="C120" s="3">
        <v>7</v>
      </c>
      <c r="D120" s="3">
        <v>2</v>
      </c>
      <c r="E120" s="4" t="s">
        <v>122</v>
      </c>
      <c r="F120" s="5">
        <v>400</v>
      </c>
      <c r="G120" s="96">
        <v>437</v>
      </c>
    </row>
    <row r="121" spans="1:7" s="89" customFormat="1">
      <c r="A121" s="28" t="s">
        <v>37</v>
      </c>
      <c r="B121" s="3" t="s">
        <v>66</v>
      </c>
      <c r="C121" s="3">
        <v>7</v>
      </c>
      <c r="D121" s="3">
        <v>2</v>
      </c>
      <c r="E121" s="4" t="s">
        <v>122</v>
      </c>
      <c r="F121" s="5">
        <v>800</v>
      </c>
      <c r="G121" s="96">
        <v>440.5</v>
      </c>
    </row>
    <row r="122" spans="1:7" s="89" customFormat="1" ht="24.6">
      <c r="A122" s="28" t="s">
        <v>183</v>
      </c>
      <c r="B122" s="3" t="s">
        <v>66</v>
      </c>
      <c r="C122" s="3">
        <v>7</v>
      </c>
      <c r="D122" s="3">
        <v>2</v>
      </c>
      <c r="E122" s="4">
        <v>1920202590</v>
      </c>
      <c r="F122" s="5">
        <v>200</v>
      </c>
      <c r="G122" s="96">
        <v>11336.85</v>
      </c>
    </row>
    <row r="123" spans="1:7" s="89" customFormat="1" ht="24.6">
      <c r="A123" s="28" t="s">
        <v>183</v>
      </c>
      <c r="B123" s="3" t="s">
        <v>66</v>
      </c>
      <c r="C123" s="3">
        <v>7</v>
      </c>
      <c r="D123" s="3">
        <v>2</v>
      </c>
      <c r="E123" s="4">
        <v>1920202590</v>
      </c>
      <c r="F123" s="5">
        <v>300</v>
      </c>
      <c r="G123" s="96">
        <v>822</v>
      </c>
    </row>
    <row r="124" spans="1:7" s="89" customFormat="1" ht="24">
      <c r="A124" s="33" t="s">
        <v>38</v>
      </c>
      <c r="B124" s="3" t="s">
        <v>66</v>
      </c>
      <c r="C124" s="3">
        <v>7</v>
      </c>
      <c r="D124" s="3">
        <v>2</v>
      </c>
      <c r="E124" s="4">
        <v>1920206590</v>
      </c>
      <c r="F124" s="5">
        <v>100</v>
      </c>
      <c r="G124" s="96">
        <v>167437</v>
      </c>
    </row>
    <row r="125" spans="1:7" s="89" customFormat="1" ht="15" thickBot="1">
      <c r="A125" s="202" t="s">
        <v>180</v>
      </c>
      <c r="B125" s="3" t="s">
        <v>66</v>
      </c>
      <c r="C125" s="3">
        <v>7</v>
      </c>
      <c r="D125" s="3">
        <v>2</v>
      </c>
      <c r="E125" s="4" t="s">
        <v>181</v>
      </c>
      <c r="F125" s="5">
        <v>100</v>
      </c>
      <c r="G125" s="96">
        <v>12195.313</v>
      </c>
    </row>
    <row r="126" spans="1:7" s="89" customFormat="1" ht="15" thickBot="1">
      <c r="A126" s="30" t="s">
        <v>42</v>
      </c>
      <c r="B126" s="10" t="s">
        <v>66</v>
      </c>
      <c r="C126" s="10">
        <v>7</v>
      </c>
      <c r="D126" s="10">
        <v>9</v>
      </c>
      <c r="E126" s="40" t="s">
        <v>111</v>
      </c>
      <c r="F126" s="11">
        <v>0</v>
      </c>
      <c r="G126" s="99">
        <v>5946.3</v>
      </c>
    </row>
    <row r="127" spans="1:7" s="89" customFormat="1">
      <c r="A127" s="28" t="s">
        <v>11</v>
      </c>
      <c r="B127" s="3" t="s">
        <v>66</v>
      </c>
      <c r="C127" s="3">
        <v>7</v>
      </c>
      <c r="D127" s="3">
        <v>9</v>
      </c>
      <c r="E127" s="4" t="s">
        <v>116</v>
      </c>
      <c r="F127" s="5">
        <v>100</v>
      </c>
      <c r="G127" s="96">
        <v>1759</v>
      </c>
    </row>
    <row r="128" spans="1:7">
      <c r="A128" s="28" t="s">
        <v>11</v>
      </c>
      <c r="B128" s="3" t="s">
        <v>66</v>
      </c>
      <c r="C128" s="3">
        <v>7</v>
      </c>
      <c r="D128" s="3">
        <v>9</v>
      </c>
      <c r="E128" s="4" t="s">
        <v>116</v>
      </c>
      <c r="F128" s="5">
        <v>200</v>
      </c>
      <c r="G128" s="96">
        <v>60</v>
      </c>
    </row>
    <row r="129" spans="1:7">
      <c r="A129" s="35" t="s">
        <v>137</v>
      </c>
      <c r="B129" s="3" t="s">
        <v>66</v>
      </c>
      <c r="C129" s="3">
        <v>7</v>
      </c>
      <c r="D129" s="3">
        <v>9</v>
      </c>
      <c r="E129" s="4" t="s">
        <v>136</v>
      </c>
      <c r="F129" s="5">
        <v>100</v>
      </c>
      <c r="G129" s="96">
        <v>3222</v>
      </c>
    </row>
    <row r="130" spans="1:7">
      <c r="A130" s="35" t="s">
        <v>137</v>
      </c>
      <c r="B130" s="3" t="s">
        <v>66</v>
      </c>
      <c r="C130" s="3">
        <v>7</v>
      </c>
      <c r="D130" s="3">
        <v>9</v>
      </c>
      <c r="E130" s="4" t="s">
        <v>136</v>
      </c>
      <c r="F130" s="5">
        <v>200</v>
      </c>
      <c r="G130" s="96">
        <v>590.29999999999995</v>
      </c>
    </row>
    <row r="131" spans="1:7" s="89" customFormat="1">
      <c r="A131" s="35" t="s">
        <v>137</v>
      </c>
      <c r="B131" s="3" t="s">
        <v>66</v>
      </c>
      <c r="C131" s="3">
        <v>7</v>
      </c>
      <c r="D131" s="3">
        <v>9</v>
      </c>
      <c r="E131" s="4" t="s">
        <v>136</v>
      </c>
      <c r="F131" s="5">
        <v>800</v>
      </c>
      <c r="G131" s="96">
        <v>15</v>
      </c>
    </row>
    <row r="132" spans="1:7">
      <c r="A132" s="34" t="s">
        <v>28</v>
      </c>
      <c r="B132" s="3" t="s">
        <v>66</v>
      </c>
      <c r="C132" s="12">
        <v>7</v>
      </c>
      <c r="D132" s="12">
        <v>9</v>
      </c>
      <c r="E132" s="4" t="s">
        <v>124</v>
      </c>
      <c r="F132" s="14">
        <v>200</v>
      </c>
      <c r="G132" s="96">
        <v>300</v>
      </c>
    </row>
    <row r="133" spans="1:7" s="89" customFormat="1">
      <c r="A133" s="76" t="s">
        <v>52</v>
      </c>
      <c r="B133" s="10" t="s">
        <v>66</v>
      </c>
      <c r="C133" s="6">
        <v>10</v>
      </c>
      <c r="D133" s="6">
        <v>4</v>
      </c>
      <c r="E133" s="41">
        <v>0</v>
      </c>
      <c r="F133" s="42">
        <v>0</v>
      </c>
      <c r="G133" s="112">
        <v>5209.5619999999999</v>
      </c>
    </row>
    <row r="134" spans="1:7" ht="48">
      <c r="A134" s="61" t="s">
        <v>106</v>
      </c>
      <c r="B134" s="22" t="s">
        <v>66</v>
      </c>
      <c r="C134" s="22">
        <v>10</v>
      </c>
      <c r="D134" s="22">
        <v>4</v>
      </c>
      <c r="E134" s="62">
        <v>2230181540</v>
      </c>
      <c r="F134" s="63">
        <v>300</v>
      </c>
      <c r="G134" s="96">
        <v>771.5</v>
      </c>
    </row>
    <row r="135" spans="1:7">
      <c r="A135" s="84" t="s">
        <v>54</v>
      </c>
      <c r="B135" s="58" t="s">
        <v>66</v>
      </c>
      <c r="C135" s="58">
        <v>10</v>
      </c>
      <c r="D135" s="58">
        <v>4</v>
      </c>
      <c r="E135" s="85">
        <v>2230781520</v>
      </c>
      <c r="F135" s="86">
        <v>300</v>
      </c>
      <c r="G135" s="96">
        <v>2968</v>
      </c>
    </row>
    <row r="136" spans="1:7">
      <c r="A136" s="84" t="s">
        <v>54</v>
      </c>
      <c r="B136" s="58" t="s">
        <v>66</v>
      </c>
      <c r="C136" s="58">
        <v>10</v>
      </c>
      <c r="D136" s="58">
        <v>4</v>
      </c>
      <c r="E136" s="85">
        <v>2230781520</v>
      </c>
      <c r="F136" s="86">
        <v>300</v>
      </c>
      <c r="G136" s="96">
        <v>1470.0619999999999</v>
      </c>
    </row>
    <row r="137" spans="1:7" s="89" customFormat="1" ht="15" thickBot="1">
      <c r="A137" s="82" t="s">
        <v>67</v>
      </c>
      <c r="B137" s="83" t="s">
        <v>68</v>
      </c>
      <c r="C137" s="60"/>
      <c r="D137" s="60"/>
      <c r="E137" s="60"/>
      <c r="F137" s="60"/>
      <c r="G137" s="73">
        <v>25403</v>
      </c>
    </row>
    <row r="138" spans="1:7" s="89" customFormat="1" ht="15" thickBot="1">
      <c r="A138" s="27" t="s">
        <v>33</v>
      </c>
      <c r="B138" s="10" t="s">
        <v>68</v>
      </c>
      <c r="C138" s="1">
        <v>7</v>
      </c>
      <c r="D138" s="1">
        <v>0</v>
      </c>
      <c r="E138" s="40" t="s">
        <v>111</v>
      </c>
      <c r="F138" s="2">
        <v>0</v>
      </c>
      <c r="G138" s="94">
        <v>5501</v>
      </c>
    </row>
    <row r="139" spans="1:7" s="89" customFormat="1" ht="15" thickBot="1">
      <c r="A139" s="30" t="s">
        <v>36</v>
      </c>
      <c r="B139" s="10" t="s">
        <v>68</v>
      </c>
      <c r="C139" s="10">
        <v>7</v>
      </c>
      <c r="D139" s="10">
        <v>2</v>
      </c>
      <c r="E139" s="40" t="s">
        <v>111</v>
      </c>
      <c r="F139" s="11">
        <v>0</v>
      </c>
      <c r="G139" s="99">
        <v>5501</v>
      </c>
    </row>
    <row r="140" spans="1:7" s="89" customFormat="1">
      <c r="A140" s="4" t="s">
        <v>131</v>
      </c>
      <c r="B140" s="3" t="s">
        <v>68</v>
      </c>
      <c r="C140" s="3">
        <v>7</v>
      </c>
      <c r="D140" s="3">
        <v>2</v>
      </c>
      <c r="E140" s="4" t="s">
        <v>134</v>
      </c>
      <c r="F140" s="5">
        <v>100</v>
      </c>
      <c r="G140" s="96">
        <v>5366</v>
      </c>
    </row>
    <row r="141" spans="1:7" s="89" customFormat="1" ht="15" thickBot="1">
      <c r="A141" s="4" t="s">
        <v>131</v>
      </c>
      <c r="B141" s="3" t="s">
        <v>68</v>
      </c>
      <c r="C141" s="3">
        <v>7</v>
      </c>
      <c r="D141" s="3">
        <v>2</v>
      </c>
      <c r="E141" s="4" t="s">
        <v>134</v>
      </c>
      <c r="F141" s="5">
        <v>200</v>
      </c>
      <c r="G141" s="96">
        <v>135</v>
      </c>
    </row>
    <row r="142" spans="1:7" s="89" customFormat="1" ht="15" thickBot="1">
      <c r="A142" s="27" t="s">
        <v>73</v>
      </c>
      <c r="B142" s="1" t="s">
        <v>68</v>
      </c>
      <c r="C142" s="1">
        <v>8</v>
      </c>
      <c r="D142" s="1">
        <v>0</v>
      </c>
      <c r="E142" s="40" t="s">
        <v>111</v>
      </c>
      <c r="F142" s="2">
        <v>0</v>
      </c>
      <c r="G142" s="94">
        <v>7157</v>
      </c>
    </row>
    <row r="143" spans="1:7" s="89" customFormat="1" ht="15" thickBot="1">
      <c r="A143" s="32" t="s">
        <v>43</v>
      </c>
      <c r="B143" s="3" t="s">
        <v>68</v>
      </c>
      <c r="C143" s="18">
        <v>8</v>
      </c>
      <c r="D143" s="18">
        <v>1</v>
      </c>
      <c r="E143" s="40" t="s">
        <v>111</v>
      </c>
      <c r="F143" s="19">
        <v>0</v>
      </c>
      <c r="G143" s="100">
        <v>6595</v>
      </c>
    </row>
    <row r="144" spans="1:7" s="89" customFormat="1">
      <c r="A144" s="28" t="s">
        <v>44</v>
      </c>
      <c r="B144" s="3" t="s">
        <v>68</v>
      </c>
      <c r="C144" s="3">
        <v>8</v>
      </c>
      <c r="D144" s="3">
        <v>1</v>
      </c>
      <c r="E144" s="4" t="s">
        <v>125</v>
      </c>
      <c r="F144" s="5">
        <v>100</v>
      </c>
      <c r="G144" s="96">
        <v>2914</v>
      </c>
    </row>
    <row r="145" spans="1:7" s="89" customFormat="1">
      <c r="A145" s="28" t="s">
        <v>44</v>
      </c>
      <c r="B145" s="3" t="s">
        <v>68</v>
      </c>
      <c r="C145" s="3">
        <v>8</v>
      </c>
      <c r="D145" s="3">
        <v>1</v>
      </c>
      <c r="E145" s="4" t="s">
        <v>125</v>
      </c>
      <c r="F145" s="5">
        <v>200</v>
      </c>
      <c r="G145" s="96">
        <v>30</v>
      </c>
    </row>
    <row r="146" spans="1:7">
      <c r="A146" s="28" t="s">
        <v>45</v>
      </c>
      <c r="B146" s="3" t="s">
        <v>68</v>
      </c>
      <c r="C146" s="3">
        <v>8</v>
      </c>
      <c r="D146" s="3">
        <v>1</v>
      </c>
      <c r="E146" s="4" t="s">
        <v>126</v>
      </c>
      <c r="F146" s="5">
        <v>100</v>
      </c>
      <c r="G146" s="96">
        <v>3611</v>
      </c>
    </row>
    <row r="147" spans="1:7" s="89" customFormat="1" ht="15" thickBot="1">
      <c r="A147" s="28" t="s">
        <v>45</v>
      </c>
      <c r="B147" s="3" t="s">
        <v>68</v>
      </c>
      <c r="C147" s="3">
        <v>8</v>
      </c>
      <c r="D147" s="3">
        <v>1</v>
      </c>
      <c r="E147" s="4" t="s">
        <v>126</v>
      </c>
      <c r="F147" s="5">
        <v>200</v>
      </c>
      <c r="G147" s="96">
        <v>40</v>
      </c>
    </row>
    <row r="148" spans="1:7" ht="15" thickBot="1">
      <c r="A148" s="30" t="s">
        <v>74</v>
      </c>
      <c r="B148" s="10" t="s">
        <v>68</v>
      </c>
      <c r="C148" s="10">
        <v>8</v>
      </c>
      <c r="D148" s="10">
        <v>4</v>
      </c>
      <c r="E148" s="40" t="s">
        <v>111</v>
      </c>
      <c r="F148" s="11">
        <v>0</v>
      </c>
      <c r="G148" s="100">
        <v>562</v>
      </c>
    </row>
    <row r="149" spans="1:7" s="89" customFormat="1">
      <c r="A149" s="28" t="s">
        <v>11</v>
      </c>
      <c r="B149" s="3" t="s">
        <v>68</v>
      </c>
      <c r="C149" s="3">
        <v>8</v>
      </c>
      <c r="D149" s="3">
        <v>4</v>
      </c>
      <c r="E149" s="4" t="s">
        <v>116</v>
      </c>
      <c r="F149" s="5">
        <v>100</v>
      </c>
      <c r="G149" s="96">
        <v>540</v>
      </c>
    </row>
    <row r="150" spans="1:7" s="89" customFormat="1" ht="15" thickBot="1">
      <c r="A150" s="28" t="s">
        <v>11</v>
      </c>
      <c r="B150" s="3" t="s">
        <v>101</v>
      </c>
      <c r="C150" s="3">
        <v>8</v>
      </c>
      <c r="D150" s="3">
        <v>4</v>
      </c>
      <c r="E150" s="4" t="s">
        <v>116</v>
      </c>
      <c r="F150" s="5">
        <v>200</v>
      </c>
      <c r="G150" s="96">
        <v>22</v>
      </c>
    </row>
    <row r="151" spans="1:7" ht="15" thickBot="1">
      <c r="A151" s="27" t="s">
        <v>73</v>
      </c>
      <c r="B151" s="10" t="s">
        <v>68</v>
      </c>
      <c r="C151" s="1">
        <v>8</v>
      </c>
      <c r="D151" s="1">
        <v>0</v>
      </c>
      <c r="E151" s="40" t="s">
        <v>111</v>
      </c>
      <c r="F151" s="2">
        <v>0</v>
      </c>
      <c r="G151" s="94">
        <v>12745</v>
      </c>
    </row>
    <row r="152" spans="1:7" ht="15" thickBot="1">
      <c r="A152" s="32" t="s">
        <v>43</v>
      </c>
      <c r="B152" s="10" t="s">
        <v>68</v>
      </c>
      <c r="C152" s="18">
        <v>8</v>
      </c>
      <c r="D152" s="18">
        <v>1</v>
      </c>
      <c r="E152" s="40" t="s">
        <v>111</v>
      </c>
      <c r="F152" s="19">
        <v>0</v>
      </c>
      <c r="G152" s="97">
        <v>12745</v>
      </c>
    </row>
    <row r="153" spans="1:7">
      <c r="A153" s="28" t="s">
        <v>46</v>
      </c>
      <c r="B153" s="3" t="s">
        <v>102</v>
      </c>
      <c r="C153" s="3">
        <v>8</v>
      </c>
      <c r="D153" s="3">
        <v>1</v>
      </c>
      <c r="E153" s="4" t="s">
        <v>127</v>
      </c>
      <c r="F153" s="5">
        <v>100</v>
      </c>
      <c r="G153" s="125">
        <v>12036</v>
      </c>
    </row>
    <row r="154" spans="1:7">
      <c r="A154" s="28" t="s">
        <v>46</v>
      </c>
      <c r="B154" s="3" t="s">
        <v>103</v>
      </c>
      <c r="C154" s="3">
        <v>8</v>
      </c>
      <c r="D154" s="3">
        <v>1</v>
      </c>
      <c r="E154" s="4" t="s">
        <v>127</v>
      </c>
      <c r="F154" s="5">
        <v>200</v>
      </c>
      <c r="G154" s="125">
        <v>677</v>
      </c>
    </row>
    <row r="155" spans="1:7">
      <c r="A155" s="31" t="s">
        <v>46</v>
      </c>
      <c r="B155" s="12" t="s">
        <v>68</v>
      </c>
      <c r="C155" s="12">
        <v>8</v>
      </c>
      <c r="D155" s="12">
        <v>1</v>
      </c>
      <c r="E155" s="13" t="s">
        <v>127</v>
      </c>
      <c r="F155" s="14">
        <v>800</v>
      </c>
      <c r="G155" s="120">
        <v>32</v>
      </c>
    </row>
    <row r="157" spans="1:7" ht="15.6">
      <c r="A157" s="109" t="s">
        <v>84</v>
      </c>
      <c r="B157" s="110"/>
      <c r="C157" s="109"/>
      <c r="D157" s="109"/>
      <c r="E157" s="109"/>
      <c r="F157" s="109"/>
      <c r="G157" s="111">
        <v>467662.32399999996</v>
      </c>
    </row>
    <row r="159" spans="1:7">
      <c r="G159" s="136"/>
    </row>
    <row r="160" spans="1:7">
      <c r="G160" s="136"/>
    </row>
  </sheetData>
  <autoFilter ref="A8:G157"/>
  <mergeCells count="2">
    <mergeCell ref="A5:G5"/>
    <mergeCell ref="A6:G6"/>
  </mergeCells>
  <pageMargins left="0.7" right="0.16" top="0.44" bottom="0.25" header="0.16" footer="0.16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H5" sqref="H5"/>
    </sheetView>
  </sheetViews>
  <sheetFormatPr defaultRowHeight="14.4"/>
  <cols>
    <col min="1" max="1" width="23.88671875" style="89" customWidth="1"/>
    <col min="2" max="2" width="49.6640625" style="89" customWidth="1"/>
    <col min="3" max="4" width="11.44140625" style="89" customWidth="1"/>
    <col min="5" max="6" width="9.109375" style="89"/>
  </cols>
  <sheetData>
    <row r="1" spans="1:4">
      <c r="D1" s="87" t="s">
        <v>142</v>
      </c>
    </row>
    <row r="2" spans="1:4">
      <c r="D2" s="87" t="s">
        <v>59</v>
      </c>
    </row>
    <row r="3" spans="1:4">
      <c r="B3" s="114"/>
      <c r="D3" s="87" t="s">
        <v>60</v>
      </c>
    </row>
    <row r="4" spans="1:4">
      <c r="B4" s="114"/>
      <c r="D4" s="87" t="s">
        <v>305</v>
      </c>
    </row>
    <row r="5" spans="1:4" ht="42.75" customHeight="1">
      <c r="A5" s="292" t="s">
        <v>175</v>
      </c>
      <c r="B5" s="292"/>
      <c r="C5" s="292"/>
      <c r="D5" s="292"/>
    </row>
    <row r="6" spans="1:4" ht="7.5" customHeight="1"/>
    <row r="7" spans="1:4" ht="131.25" customHeight="1">
      <c r="A7" s="118" t="s">
        <v>89</v>
      </c>
      <c r="B7" s="119" t="s">
        <v>96</v>
      </c>
      <c r="C7" s="293" t="s">
        <v>97</v>
      </c>
      <c r="D7" s="294"/>
    </row>
    <row r="8" spans="1:4" ht="28.8">
      <c r="A8" s="116" t="s">
        <v>90</v>
      </c>
      <c r="B8" s="117" t="s">
        <v>91</v>
      </c>
      <c r="C8" s="286">
        <v>13609.323999999964</v>
      </c>
      <c r="D8" s="287"/>
    </row>
    <row r="9" spans="1:4" ht="28.8">
      <c r="A9" s="60" t="s">
        <v>92</v>
      </c>
      <c r="B9" s="115" t="s">
        <v>93</v>
      </c>
      <c r="C9" s="288">
        <v>454053</v>
      </c>
      <c r="D9" s="289"/>
    </row>
    <row r="10" spans="1:4" ht="28.8">
      <c r="A10" s="60" t="s">
        <v>94</v>
      </c>
      <c r="B10" s="115" t="s">
        <v>95</v>
      </c>
      <c r="C10" s="290">
        <v>467662.32399999996</v>
      </c>
      <c r="D10" s="291"/>
    </row>
    <row r="11" spans="1:4" ht="28.8">
      <c r="A11" s="116" t="s">
        <v>164</v>
      </c>
      <c r="B11" s="117" t="s">
        <v>165</v>
      </c>
      <c r="C11" s="286">
        <v>1756</v>
      </c>
      <c r="D11" s="287"/>
    </row>
    <row r="12" spans="1:4" ht="43.2">
      <c r="A12" s="60" t="s">
        <v>166</v>
      </c>
      <c r="B12" s="115" t="s">
        <v>167</v>
      </c>
      <c r="C12" s="288">
        <v>1756</v>
      </c>
      <c r="D12" s="289"/>
    </row>
    <row r="13" spans="1:4" ht="57.6">
      <c r="A13" s="60" t="s">
        <v>168</v>
      </c>
      <c r="B13" s="115" t="s">
        <v>169</v>
      </c>
      <c r="C13" s="290">
        <v>1756</v>
      </c>
      <c r="D13" s="291"/>
    </row>
    <row r="14" spans="1:4" ht="28.8">
      <c r="A14" s="116"/>
      <c r="B14" s="117" t="s">
        <v>99</v>
      </c>
      <c r="C14" s="286">
        <v>15365.323999999964</v>
      </c>
      <c r="D14" s="287"/>
    </row>
    <row r="15" spans="1:4">
      <c r="B15" s="92" t="s">
        <v>98</v>
      </c>
    </row>
  </sheetData>
  <mergeCells count="9">
    <mergeCell ref="C11:D11"/>
    <mergeCell ref="C12:D12"/>
    <mergeCell ref="C13:D13"/>
    <mergeCell ref="C14:D14"/>
    <mergeCell ref="A5:D5"/>
    <mergeCell ref="C7:D7"/>
    <mergeCell ref="C8:D8"/>
    <mergeCell ref="C9:D9"/>
    <mergeCell ref="C10:D10"/>
  </mergeCells>
  <pageMargins left="0.70866141732283472" right="7.874015748031496E-2" top="0.31496062992125984" bottom="0.27559055118110237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workbookViewId="0">
      <selection activeCell="I5" sqref="I5"/>
    </sheetView>
  </sheetViews>
  <sheetFormatPr defaultRowHeight="14.4"/>
  <cols>
    <col min="1" max="1" width="26.33203125" customWidth="1"/>
    <col min="2" max="2" width="16" customWidth="1"/>
    <col min="3" max="3" width="22.33203125" style="89" customWidth="1"/>
    <col min="4" max="4" width="10.6640625" style="89" customWidth="1"/>
    <col min="5" max="5" width="15.6640625" customWidth="1"/>
    <col min="6" max="6" width="12.6640625" style="89" customWidth="1"/>
    <col min="7" max="7" width="11" customWidth="1"/>
    <col min="8" max="8" width="17.33203125" customWidth="1"/>
    <col min="9" max="9" width="18.44140625" customWidth="1"/>
  </cols>
  <sheetData>
    <row r="1" spans="1:12">
      <c r="A1" s="64"/>
      <c r="B1" s="64"/>
      <c r="C1" s="64"/>
      <c r="D1" s="64"/>
      <c r="E1" s="64"/>
      <c r="F1" s="64"/>
      <c r="H1" s="87" t="s">
        <v>159</v>
      </c>
    </row>
    <row r="2" spans="1:12">
      <c r="A2" s="64"/>
      <c r="B2" s="64"/>
      <c r="C2" s="64"/>
      <c r="D2" s="64"/>
      <c r="E2" s="64"/>
      <c r="F2" s="64"/>
      <c r="H2" s="87" t="s">
        <v>59</v>
      </c>
    </row>
    <row r="3" spans="1:12">
      <c r="A3" s="64"/>
      <c r="B3" s="64"/>
      <c r="C3" s="64"/>
      <c r="D3" s="64"/>
      <c r="E3" s="64"/>
      <c r="F3" s="64"/>
      <c r="H3" s="87" t="s">
        <v>60</v>
      </c>
    </row>
    <row r="4" spans="1:12">
      <c r="A4" s="64"/>
      <c r="B4" s="64"/>
      <c r="C4" s="64"/>
      <c r="D4" s="64"/>
      <c r="E4" s="64"/>
      <c r="F4" s="64"/>
      <c r="H4" s="87" t="s">
        <v>304</v>
      </c>
    </row>
    <row r="5" spans="1:12" ht="27" customHeight="1">
      <c r="A5" s="298" t="s">
        <v>176</v>
      </c>
      <c r="B5" s="298"/>
      <c r="C5" s="298"/>
      <c r="D5" s="298"/>
      <c r="E5" s="298"/>
      <c r="F5" s="298"/>
      <c r="G5" s="298"/>
      <c r="H5" s="298"/>
    </row>
    <row r="6" spans="1:12" ht="29.25" customHeight="1" thickBot="1">
      <c r="A6" s="299"/>
      <c r="B6" s="299"/>
      <c r="C6" s="299"/>
      <c r="D6" s="299"/>
      <c r="E6" s="299"/>
      <c r="F6" s="299"/>
      <c r="G6" s="299"/>
      <c r="H6" s="299"/>
    </row>
    <row r="7" spans="1:12" ht="16.2" thickBot="1">
      <c r="A7" s="300" t="s">
        <v>143</v>
      </c>
      <c r="B7" s="303" t="s">
        <v>144</v>
      </c>
      <c r="C7" s="304"/>
      <c r="D7" s="304"/>
      <c r="E7" s="304"/>
      <c r="F7" s="304"/>
      <c r="G7" s="304"/>
      <c r="H7" s="305"/>
    </row>
    <row r="8" spans="1:12" ht="15" customHeight="1">
      <c r="A8" s="301"/>
      <c r="B8" s="295" t="s">
        <v>145</v>
      </c>
      <c r="C8" s="295" t="s">
        <v>179</v>
      </c>
      <c r="D8" s="295" t="s">
        <v>191</v>
      </c>
      <c r="E8" s="295" t="s">
        <v>189</v>
      </c>
      <c r="F8" s="295" t="s">
        <v>162</v>
      </c>
      <c r="G8" s="295" t="s">
        <v>184</v>
      </c>
      <c r="H8" s="306" t="s">
        <v>146</v>
      </c>
      <c r="I8" s="295" t="s">
        <v>147</v>
      </c>
    </row>
    <row r="9" spans="1:12">
      <c r="A9" s="301"/>
      <c r="B9" s="296"/>
      <c r="C9" s="296"/>
      <c r="D9" s="296"/>
      <c r="E9" s="296"/>
      <c r="F9" s="296"/>
      <c r="G9" s="296"/>
      <c r="H9" s="307"/>
      <c r="I9" s="296"/>
    </row>
    <row r="10" spans="1:12" ht="28.5" customHeight="1" thickBot="1">
      <c r="A10" s="302"/>
      <c r="B10" s="297"/>
      <c r="C10" s="297"/>
      <c r="D10" s="297"/>
      <c r="E10" s="297"/>
      <c r="F10" s="297"/>
      <c r="G10" s="297"/>
      <c r="H10" s="308"/>
      <c r="I10" s="297"/>
    </row>
    <row r="11" spans="1:12" ht="15" thickBot="1">
      <c r="A11" s="169">
        <v>1</v>
      </c>
      <c r="B11" s="179">
        <v>2</v>
      </c>
      <c r="C11" s="204">
        <v>3</v>
      </c>
      <c r="D11" s="204"/>
      <c r="E11" s="215">
        <v>4</v>
      </c>
      <c r="F11" s="170">
        <v>5</v>
      </c>
      <c r="G11" s="180">
        <v>6</v>
      </c>
      <c r="H11" s="180">
        <v>7</v>
      </c>
      <c r="I11" s="169">
        <v>8</v>
      </c>
    </row>
    <row r="12" spans="1:12" ht="16.2" thickBot="1">
      <c r="A12" s="171" t="s">
        <v>148</v>
      </c>
      <c r="B12" s="172">
        <v>3898</v>
      </c>
      <c r="C12" s="173">
        <v>57</v>
      </c>
      <c r="D12" s="173">
        <v>900</v>
      </c>
      <c r="E12" s="205"/>
      <c r="F12" s="203">
        <v>872.6</v>
      </c>
      <c r="G12" s="203">
        <v>931</v>
      </c>
      <c r="H12" s="197">
        <v>236</v>
      </c>
      <c r="I12" s="175">
        <v>6894.6</v>
      </c>
      <c r="K12" s="89"/>
    </row>
    <row r="13" spans="1:12" ht="16.2" thickBot="1">
      <c r="A13" s="171" t="s">
        <v>149</v>
      </c>
      <c r="B13" s="172">
        <v>7998</v>
      </c>
      <c r="C13" s="173">
        <v>117.9</v>
      </c>
      <c r="D13" s="198">
        <v>990</v>
      </c>
      <c r="E13" s="198"/>
      <c r="F13" s="198">
        <v>1412.5</v>
      </c>
      <c r="G13" s="205">
        <v>1540</v>
      </c>
      <c r="H13" s="174">
        <v>260</v>
      </c>
      <c r="I13" s="175">
        <v>12318.4</v>
      </c>
      <c r="K13" s="89"/>
      <c r="L13" s="89"/>
    </row>
    <row r="14" spans="1:12" ht="16.2" thickBot="1">
      <c r="A14" s="171" t="s">
        <v>150</v>
      </c>
      <c r="B14" s="172">
        <v>5685</v>
      </c>
      <c r="C14" s="173">
        <v>84</v>
      </c>
      <c r="D14" s="198">
        <v>420</v>
      </c>
      <c r="E14" s="198"/>
      <c r="F14" s="198">
        <v>909.25</v>
      </c>
      <c r="G14" s="205">
        <v>1880.96</v>
      </c>
      <c r="H14" s="174">
        <v>243</v>
      </c>
      <c r="I14" s="175">
        <v>9222.2099999999991</v>
      </c>
      <c r="K14" s="89"/>
      <c r="L14" s="89"/>
    </row>
    <row r="15" spans="1:12" ht="16.2" thickBot="1">
      <c r="A15" s="171" t="s">
        <v>151</v>
      </c>
      <c r="B15" s="172">
        <v>1478</v>
      </c>
      <c r="C15" s="173">
        <v>22</v>
      </c>
      <c r="D15" s="198">
        <v>240</v>
      </c>
      <c r="E15" s="198">
        <v>768.1</v>
      </c>
      <c r="F15" s="198">
        <v>150.1</v>
      </c>
      <c r="G15" s="205">
        <v>440</v>
      </c>
      <c r="H15" s="174">
        <v>87</v>
      </c>
      <c r="I15" s="175">
        <v>3185.2</v>
      </c>
      <c r="K15" s="89"/>
      <c r="L15" s="89"/>
    </row>
    <row r="16" spans="1:12" ht="16.2" thickBot="1">
      <c r="A16" s="176" t="s">
        <v>152</v>
      </c>
      <c r="B16" s="172">
        <v>2170</v>
      </c>
      <c r="C16" s="173">
        <v>32</v>
      </c>
      <c r="D16" s="198">
        <v>900</v>
      </c>
      <c r="E16" s="198"/>
      <c r="F16" s="198">
        <v>378.7</v>
      </c>
      <c r="G16" s="205">
        <v>445</v>
      </c>
      <c r="H16" s="174">
        <v>92</v>
      </c>
      <c r="I16" s="175">
        <v>4017.7</v>
      </c>
      <c r="K16" s="89"/>
      <c r="L16" s="89"/>
    </row>
    <row r="17" spans="1:12" ht="16.2" thickBot="1">
      <c r="A17" s="171" t="s">
        <v>153</v>
      </c>
      <c r="B17" s="172">
        <v>5135</v>
      </c>
      <c r="C17" s="173">
        <v>75</v>
      </c>
      <c r="D17" s="198">
        <v>0</v>
      </c>
      <c r="E17" s="198"/>
      <c r="F17" s="198">
        <v>748.4</v>
      </c>
      <c r="G17" s="205">
        <v>701</v>
      </c>
      <c r="H17" s="174">
        <v>98</v>
      </c>
      <c r="I17" s="175">
        <v>6757.4</v>
      </c>
      <c r="K17" s="89"/>
      <c r="L17" s="89"/>
    </row>
    <row r="18" spans="1:12" ht="16.2" thickBot="1">
      <c r="A18" s="171" t="s">
        <v>154</v>
      </c>
      <c r="B18" s="172">
        <v>1412</v>
      </c>
      <c r="C18" s="173">
        <v>21</v>
      </c>
      <c r="D18" s="198">
        <v>240</v>
      </c>
      <c r="E18" s="198">
        <v>369.6</v>
      </c>
      <c r="F18" s="198">
        <v>166.8</v>
      </c>
      <c r="G18" s="205">
        <v>250</v>
      </c>
      <c r="H18" s="174">
        <v>88</v>
      </c>
      <c r="I18" s="175">
        <v>2547.4</v>
      </c>
      <c r="K18" s="89"/>
      <c r="L18" s="89"/>
    </row>
    <row r="19" spans="1:12" ht="16.2" thickBot="1">
      <c r="A19" s="171" t="s">
        <v>155</v>
      </c>
      <c r="B19" s="172">
        <v>2804</v>
      </c>
      <c r="C19" s="173">
        <v>41</v>
      </c>
      <c r="D19" s="198">
        <v>450</v>
      </c>
      <c r="E19" s="198">
        <v>500</v>
      </c>
      <c r="F19" s="198">
        <v>393.6</v>
      </c>
      <c r="G19" s="205">
        <v>536.61</v>
      </c>
      <c r="H19" s="174">
        <v>105</v>
      </c>
      <c r="I19" s="175">
        <v>4830.21</v>
      </c>
      <c r="K19" s="89"/>
      <c r="L19" s="89"/>
    </row>
    <row r="20" spans="1:12" ht="16.2" thickBot="1">
      <c r="A20" s="171" t="s">
        <v>156</v>
      </c>
      <c r="B20" s="172">
        <v>2274</v>
      </c>
      <c r="C20" s="173">
        <v>33</v>
      </c>
      <c r="D20" s="198">
        <v>960</v>
      </c>
      <c r="E20" s="198"/>
      <c r="F20" s="198">
        <v>332.4</v>
      </c>
      <c r="G20" s="205">
        <v>1144.8400000000001</v>
      </c>
      <c r="H20" s="174">
        <v>87</v>
      </c>
      <c r="I20" s="175">
        <v>4831.24</v>
      </c>
      <c r="K20" s="89"/>
      <c r="L20" s="89"/>
    </row>
    <row r="21" spans="1:12" ht="16.2" thickBot="1">
      <c r="A21" s="171" t="s">
        <v>157</v>
      </c>
      <c r="B21" s="172">
        <v>1043</v>
      </c>
      <c r="C21" s="173">
        <v>15</v>
      </c>
      <c r="D21" s="198">
        <v>200</v>
      </c>
      <c r="E21" s="198">
        <v>437.5</v>
      </c>
      <c r="F21" s="198">
        <v>97</v>
      </c>
      <c r="G21" s="205">
        <v>130</v>
      </c>
      <c r="H21" s="174">
        <v>86</v>
      </c>
      <c r="I21" s="175">
        <v>2008.5</v>
      </c>
      <c r="K21" s="89"/>
      <c r="L21" s="89"/>
    </row>
    <row r="22" spans="1:12" s="89" customFormat="1" ht="16.2" thickBot="1">
      <c r="A22" s="171"/>
      <c r="B22" s="172"/>
      <c r="C22" s="173"/>
      <c r="D22" s="198"/>
      <c r="E22" s="198"/>
      <c r="F22" s="198"/>
      <c r="G22" s="206"/>
      <c r="H22" s="199"/>
      <c r="I22" s="175"/>
    </row>
    <row r="23" spans="1:12" ht="16.2" thickBot="1">
      <c r="A23" s="177" t="s">
        <v>158</v>
      </c>
      <c r="B23" s="178">
        <v>33897</v>
      </c>
      <c r="C23" s="178">
        <v>497.9</v>
      </c>
      <c r="D23" s="178">
        <v>5300</v>
      </c>
      <c r="E23" s="178">
        <v>2075.1999999999998</v>
      </c>
      <c r="F23" s="178">
        <v>5461.3499999999995</v>
      </c>
      <c r="G23" s="178">
        <v>7999.41</v>
      </c>
      <c r="H23" s="178">
        <v>1382</v>
      </c>
      <c r="I23" s="178">
        <v>56612.86</v>
      </c>
      <c r="K23" s="89"/>
      <c r="L23" s="89"/>
    </row>
    <row r="25" spans="1:12">
      <c r="H25" s="88"/>
    </row>
    <row r="28" spans="1:12">
      <c r="B28" s="89"/>
    </row>
    <row r="29" spans="1:12">
      <c r="B29" s="89"/>
    </row>
    <row r="30" spans="1:12">
      <c r="B30" s="89"/>
    </row>
    <row r="31" spans="1:12">
      <c r="B31" s="89"/>
    </row>
    <row r="32" spans="1:12">
      <c r="B32" s="89"/>
    </row>
    <row r="33" spans="2:2">
      <c r="B33" s="89"/>
    </row>
    <row r="34" spans="2:2">
      <c r="B34" s="89"/>
    </row>
    <row r="35" spans="2:2">
      <c r="B35" s="89"/>
    </row>
    <row r="36" spans="2:2">
      <c r="B36" s="89"/>
    </row>
  </sheetData>
  <mergeCells count="11">
    <mergeCell ref="A5:H6"/>
    <mergeCell ref="A7:A10"/>
    <mergeCell ref="B7:H7"/>
    <mergeCell ref="B8:B10"/>
    <mergeCell ref="F8:F10"/>
    <mergeCell ref="H8:H10"/>
    <mergeCell ref="I8:I10"/>
    <mergeCell ref="C8:C10"/>
    <mergeCell ref="G8:G10"/>
    <mergeCell ref="E8:E10"/>
    <mergeCell ref="D8:D10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G8" sqref="G8"/>
    </sheetView>
  </sheetViews>
  <sheetFormatPr defaultRowHeight="14.4"/>
  <cols>
    <col min="1" max="1" width="7.33203125" customWidth="1"/>
    <col min="2" max="2" width="34.6640625" customWidth="1"/>
    <col min="3" max="3" width="24.5546875" customWidth="1"/>
    <col min="4" max="4" width="18.109375" customWidth="1"/>
  </cols>
  <sheetData>
    <row r="1" spans="1:4" ht="18">
      <c r="A1" s="89"/>
      <c r="B1" s="272"/>
      <c r="C1" s="43"/>
      <c r="D1" s="43" t="s">
        <v>291</v>
      </c>
    </row>
    <row r="2" spans="1:4" ht="18">
      <c r="A2" s="89"/>
      <c r="B2" s="272"/>
      <c r="C2" s="43"/>
      <c r="D2" s="87" t="s">
        <v>59</v>
      </c>
    </row>
    <row r="3" spans="1:4" ht="18">
      <c r="A3" s="89"/>
      <c r="B3" s="272"/>
      <c r="C3" s="43"/>
      <c r="D3" s="87" t="s">
        <v>60</v>
      </c>
    </row>
    <row r="4" spans="1:4" ht="18">
      <c r="A4" s="89"/>
      <c r="B4" s="272"/>
      <c r="C4" s="43"/>
      <c r="D4" s="87" t="s">
        <v>304</v>
      </c>
    </row>
    <row r="5" spans="1:4" ht="18">
      <c r="A5" s="89"/>
      <c r="B5" s="313" t="s">
        <v>292</v>
      </c>
      <c r="C5" s="313"/>
      <c r="D5" s="313"/>
    </row>
    <row r="6" spans="1:4" ht="18">
      <c r="A6" s="89"/>
      <c r="B6" s="314" t="s">
        <v>293</v>
      </c>
      <c r="C6" s="314"/>
      <c r="D6" s="314"/>
    </row>
    <row r="7" spans="1:4" ht="18">
      <c r="A7" s="89"/>
      <c r="B7" s="315" t="s">
        <v>294</v>
      </c>
      <c r="C7" s="315"/>
      <c r="D7" s="315"/>
    </row>
    <row r="8" spans="1:4" ht="54">
      <c r="A8" s="273" t="s">
        <v>295</v>
      </c>
      <c r="B8" s="316" t="s">
        <v>296</v>
      </c>
      <c r="C8" s="317"/>
      <c r="D8" s="274" t="s">
        <v>297</v>
      </c>
    </row>
    <row r="9" spans="1:4">
      <c r="A9" s="275">
        <v>1</v>
      </c>
      <c r="B9" s="318">
        <v>2</v>
      </c>
      <c r="C9" s="319"/>
      <c r="D9" s="275">
        <v>3</v>
      </c>
    </row>
    <row r="10" spans="1:4" ht="15.6">
      <c r="A10" s="276">
        <v>1</v>
      </c>
      <c r="B10" s="309" t="s">
        <v>298</v>
      </c>
      <c r="C10" s="310"/>
      <c r="D10" s="277">
        <v>300</v>
      </c>
    </row>
    <row r="11" spans="1:4" ht="15.6">
      <c r="A11" s="276">
        <v>2</v>
      </c>
      <c r="B11" s="309" t="s">
        <v>299</v>
      </c>
      <c r="C11" s="310"/>
      <c r="D11" s="277">
        <v>300</v>
      </c>
    </row>
    <row r="12" spans="1:4" ht="15.6">
      <c r="A12" s="276">
        <v>3</v>
      </c>
      <c r="B12" s="309" t="s">
        <v>300</v>
      </c>
      <c r="C12" s="310"/>
      <c r="D12" s="277">
        <v>100</v>
      </c>
    </row>
    <row r="13" spans="1:4" ht="15.6">
      <c r="A13" s="276">
        <v>4</v>
      </c>
      <c r="B13" s="309" t="s">
        <v>301</v>
      </c>
      <c r="C13" s="310"/>
      <c r="D13" s="277">
        <v>100</v>
      </c>
    </row>
    <row r="14" spans="1:4" ht="15.6">
      <c r="A14" s="276">
        <v>5</v>
      </c>
      <c r="B14" s="309" t="s">
        <v>302</v>
      </c>
      <c r="C14" s="310"/>
      <c r="D14" s="277">
        <v>70</v>
      </c>
    </row>
    <row r="15" spans="1:4" s="89" customFormat="1" ht="15.6">
      <c r="A15" s="276">
        <v>3</v>
      </c>
      <c r="B15" s="309" t="s">
        <v>303</v>
      </c>
      <c r="C15" s="310"/>
      <c r="D15" s="277">
        <v>280</v>
      </c>
    </row>
    <row r="16" spans="1:4" ht="16.2">
      <c r="A16" s="276"/>
      <c r="B16" s="311" t="s">
        <v>253</v>
      </c>
      <c r="C16" s="312"/>
      <c r="D16" s="278">
        <v>1150</v>
      </c>
    </row>
  </sheetData>
  <mergeCells count="12">
    <mergeCell ref="B10:C10"/>
    <mergeCell ref="B5:D5"/>
    <mergeCell ref="B6:D6"/>
    <mergeCell ref="B7:D7"/>
    <mergeCell ref="B8:C8"/>
    <mergeCell ref="B9:C9"/>
    <mergeCell ref="B11:C11"/>
    <mergeCell ref="B12:C12"/>
    <mergeCell ref="B13:C13"/>
    <mergeCell ref="B14:C14"/>
    <mergeCell ref="B16:C16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пр1</vt:lpstr>
      <vt:lpstr>пр3</vt:lpstr>
      <vt:lpstr>пр5</vt:lpstr>
      <vt:lpstr>пр7</vt:lpstr>
      <vt:lpstr>пр9</vt:lpstr>
      <vt:lpstr>пр11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2021-07-13T13:10:16Z</dcterms:modified>
</cp:coreProperties>
</file>