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Оценка" sheetId="1" r:id="rId1"/>
    <sheet name="Лист2" sheetId="2" r:id="rId2"/>
    <sheet name="Лист3" sheetId="3" r:id="rId3"/>
  </sheets>
  <definedNames>
    <definedName name="_xlnm.Print_Area" localSheetId="0">'Оценка'!$A$1:$G$27</definedName>
  </definedNames>
  <calcPr fullCalcOnLoad="1"/>
</workbook>
</file>

<file path=xl/sharedStrings.xml><?xml version="1.0" encoding="utf-8"?>
<sst xmlns="http://schemas.openxmlformats.org/spreadsheetml/2006/main" count="27" uniqueCount="25">
  <si>
    <t>Критерии оценки заявок на участие в конкурсе</t>
  </si>
  <si>
    <t>Значимость критерия (%)</t>
  </si>
  <si>
    <t xml:space="preserve">1.    цена контракта </t>
  </si>
  <si>
    <t>Цi -  предложение участника закупки, заявка (предложение) которого оценивается</t>
  </si>
  <si>
    <t>Цmin  -  минимальное предложение из предложений по критерию оценки, сделанных участниками закупки</t>
  </si>
  <si>
    <t xml:space="preserve">ЦБi - Количество баллов, присуждаемых по критерию оценки "цена контракта" </t>
  </si>
  <si>
    <t>Ц1 (руб.)</t>
  </si>
  <si>
    <t>Ц2 (руб.)</t>
  </si>
  <si>
    <t>2.  квалификация участников закупки, в том числе наличие у них финансовых ресурсов, на праве собственности или ином законном основании оборудования и других материальных ресурсов, опыта работы, связанного с предметом контракта, и деловой репутации, специалистов и иных работников определенного уровня квалификации</t>
  </si>
  <si>
    <t>Предложения участников</t>
  </si>
  <si>
    <t>Значимость показателя (%)</t>
  </si>
  <si>
    <t>попр. коэффиц.</t>
  </si>
  <si>
    <t>Годы</t>
  </si>
  <si>
    <t xml:space="preserve"> Оценка заявок участников конкурса</t>
  </si>
  <si>
    <t>КБi = КЗв*100*(Вi / Вmax)</t>
  </si>
  <si>
    <t>а) оценка показателя «опыт участника по успешному оказанию услуг сопоставимого характера и объема» (значимость показателя - 100%)</t>
  </si>
  <si>
    <t>КЗв, - коэффициент значимости показателя</t>
  </si>
  <si>
    <t>Вi – значение показателя участника закупки, заявка (предложение) которого оценивается</t>
  </si>
  <si>
    <t>Вmax - максимальное значение из показателей участников закупки</t>
  </si>
  <si>
    <t>Н(М)ЦК</t>
  </si>
  <si>
    <t>Итоговый рейтинг участника закупки:  Ri = К1*ЦБi + К2*КБi + К3*Рбi</t>
  </si>
  <si>
    <t>Приложение 1 к Протоколу  от 23.12.2017г.</t>
  </si>
  <si>
    <t>ООО "Проектсервис"</t>
  </si>
  <si>
    <t>ООО                " СИГМА"</t>
  </si>
  <si>
    <t>«Оказание услуг по осуществлению функций технического заказчика на период проектирования и строительства по объекту: «Строительство газопровода и водопровода  к с. Маали, Гергебильского района Республики Дагестан».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</si>
</sst>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"/>
    <numFmt numFmtId="182" formatCode="#,##0.000"/>
    <numFmt numFmtId="183" formatCode="#,##0.0000"/>
  </numFmts>
  <fonts count="55">
    <font>
      <sz val="10"/>
      <name val="Arial Cyr"/>
      <family val="0"/>
    </font>
    <font>
      <b/>
      <sz val="12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8"/>
      <name val="Arial Cyr"/>
      <family val="0"/>
    </font>
    <font>
      <b/>
      <sz val="12"/>
      <name val="Arial"/>
      <family val="2"/>
    </font>
    <font>
      <sz val="10.5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4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17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left" vertical="center" wrapText="1"/>
    </xf>
    <xf numFmtId="4" fontId="0" fillId="0" borderId="19" xfId="0" applyNumberForma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2" fontId="8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2" fontId="8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17" fillId="0" borderId="27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0" fillId="0" borderId="28" xfId="0" applyNumberFormat="1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182" fontId="18" fillId="0" borderId="0" xfId="0" applyNumberFormat="1" applyFont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175" fontId="0" fillId="0" borderId="31" xfId="0" applyNumberFormat="1" applyFont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2" fontId="18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12" fillId="0" borderId="3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29" xfId="0" applyFont="1" applyBorder="1" applyAlignment="1">
      <alignment horizontal="justify" wrapText="1"/>
    </xf>
    <xf numFmtId="0" fontId="20" fillId="0" borderId="38" xfId="0" applyFont="1" applyBorder="1" applyAlignment="1">
      <alignment horizontal="justify" wrapText="1"/>
    </xf>
    <xf numFmtId="0" fontId="20" fillId="0" borderId="39" xfId="0" applyFont="1" applyBorder="1" applyAlignment="1">
      <alignment horizontal="justify" wrapText="1"/>
    </xf>
    <xf numFmtId="0" fontId="20" fillId="0" borderId="28" xfId="0" applyFont="1" applyBorder="1" applyAlignment="1">
      <alignment horizontal="justify" wrapText="1"/>
    </xf>
    <xf numFmtId="0" fontId="20" fillId="0" borderId="40" xfId="0" applyFont="1" applyBorder="1" applyAlignment="1">
      <alignment horizontal="justify" wrapText="1"/>
    </xf>
    <xf numFmtId="0" fontId="16" fillId="34" borderId="41" xfId="0" applyFont="1" applyFill="1" applyBorder="1" applyAlignment="1">
      <alignment horizontal="left" vertical="center" wrapText="1"/>
    </xf>
    <xf numFmtId="0" fontId="16" fillId="34" borderId="42" xfId="0" applyFont="1" applyFill="1" applyBorder="1" applyAlignment="1">
      <alignment horizontal="left" vertical="center" wrapText="1"/>
    </xf>
    <xf numFmtId="0" fontId="16" fillId="34" borderId="43" xfId="0" applyFont="1" applyFill="1" applyBorder="1" applyAlignment="1">
      <alignment horizontal="lef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2" fillId="0" borderId="15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12" fillId="0" borderId="12" xfId="0" applyFont="1" applyBorder="1" applyAlignment="1">
      <alignment horizontal="justify"/>
    </xf>
    <xf numFmtId="0" fontId="0" fillId="0" borderId="0" xfId="0" applyBorder="1" applyAlignment="1">
      <alignment/>
    </xf>
    <xf numFmtId="0" fontId="5" fillId="34" borderId="44" xfId="0" applyFont="1" applyFill="1" applyBorder="1" applyAlignment="1">
      <alignment vertical="center"/>
    </xf>
    <xf numFmtId="0" fontId="5" fillId="34" borderId="45" xfId="0" applyFont="1" applyFill="1" applyBorder="1" applyAlignment="1">
      <alignment vertical="center"/>
    </xf>
    <xf numFmtId="0" fontId="5" fillId="34" borderId="46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6</xdr:row>
      <xdr:rowOff>314325</xdr:rowOff>
    </xdr:from>
    <xdr:to>
      <xdr:col>0</xdr:col>
      <xdr:colOff>2619375</xdr:colOff>
      <xdr:row>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86100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49.375" style="0" customWidth="1"/>
    <col min="2" max="2" width="17.75390625" style="0" customWidth="1"/>
    <col min="3" max="3" width="14.125" style="0" customWidth="1"/>
    <col min="4" max="5" width="13.625" style="0" customWidth="1"/>
    <col min="6" max="6" width="15.00390625" style="0" customWidth="1"/>
    <col min="7" max="7" width="15.125" style="0" customWidth="1"/>
    <col min="11" max="11" width="13.75390625" style="0" customWidth="1"/>
    <col min="12" max="12" width="15.375" style="0" customWidth="1"/>
  </cols>
  <sheetData>
    <row r="1" spans="1:7" ht="21" customHeight="1" thickBot="1">
      <c r="A1" s="9"/>
      <c r="B1" s="2"/>
      <c r="C1" s="13" t="s">
        <v>21</v>
      </c>
      <c r="D1" s="2"/>
      <c r="E1" s="2"/>
      <c r="F1" s="2"/>
      <c r="G1" s="25"/>
    </row>
    <row r="2" spans="1:7" ht="33" customHeight="1" thickBot="1">
      <c r="A2" s="70" t="s">
        <v>13</v>
      </c>
      <c r="B2" s="71"/>
      <c r="C2" s="71"/>
      <c r="D2" s="71"/>
      <c r="E2" s="71"/>
      <c r="F2" s="71"/>
      <c r="G2" s="72"/>
    </row>
    <row r="3" spans="1:7" ht="76.5" customHeight="1" thickBot="1">
      <c r="A3" s="73" t="s">
        <v>24</v>
      </c>
      <c r="B3" s="74"/>
      <c r="C3" s="74"/>
      <c r="D3" s="74"/>
      <c r="E3" s="74"/>
      <c r="F3" s="74"/>
      <c r="G3" s="75"/>
    </row>
    <row r="4" spans="1:7" ht="12.75" customHeight="1" thickBot="1">
      <c r="A4" s="10"/>
      <c r="B4" s="1"/>
      <c r="C4" s="1"/>
      <c r="D4" s="1"/>
      <c r="E4" s="1"/>
      <c r="F4" s="1"/>
      <c r="G4" s="19"/>
    </row>
    <row r="5" spans="1:12" ht="48" customHeight="1" thickBot="1">
      <c r="A5" s="73" t="s">
        <v>0</v>
      </c>
      <c r="B5" s="76"/>
      <c r="C5" s="76"/>
      <c r="D5" s="76"/>
      <c r="E5" s="77"/>
      <c r="F5" s="43" t="s">
        <v>22</v>
      </c>
      <c r="G5" s="43" t="s">
        <v>23</v>
      </c>
      <c r="K5" s="42"/>
      <c r="L5" s="42"/>
    </row>
    <row r="6" spans="1:7" ht="27" customHeight="1" thickBot="1">
      <c r="A6" s="83" t="s">
        <v>2</v>
      </c>
      <c r="B6" s="84"/>
      <c r="C6" s="84"/>
      <c r="D6" s="84"/>
      <c r="E6" s="85"/>
      <c r="F6" s="35"/>
      <c r="G6" s="36"/>
    </row>
    <row r="7" spans="1:7" ht="26.25" customHeight="1">
      <c r="A7" s="4"/>
      <c r="B7" s="40" t="s">
        <v>9</v>
      </c>
      <c r="C7" s="40" t="s">
        <v>19</v>
      </c>
      <c r="D7" s="40" t="s">
        <v>6</v>
      </c>
      <c r="E7" s="40" t="s">
        <v>7</v>
      </c>
      <c r="F7" s="12">
        <f>D8/D8*100</f>
        <v>100</v>
      </c>
      <c r="G7" s="29">
        <f>D8/E8*100</f>
        <v>99.18939661914585</v>
      </c>
    </row>
    <row r="8" spans="1:12" ht="26.25" customHeight="1">
      <c r="A8" s="6"/>
      <c r="B8" s="11"/>
      <c r="C8" s="44">
        <v>81843647</v>
      </c>
      <c r="D8" s="12">
        <v>80840000</v>
      </c>
      <c r="E8" s="12">
        <v>81500647</v>
      </c>
      <c r="F8" s="37">
        <f>F7*C9/100</f>
        <v>60</v>
      </c>
      <c r="G8" s="38">
        <f>G7*C9/100</f>
        <v>59.51363797148751</v>
      </c>
      <c r="K8" s="41"/>
      <c r="L8" s="41"/>
    </row>
    <row r="9" spans="1:7" ht="26.25" customHeight="1">
      <c r="A9" s="5"/>
      <c r="B9" s="11" t="s">
        <v>1</v>
      </c>
      <c r="C9" s="16">
        <v>60</v>
      </c>
      <c r="D9" s="53"/>
      <c r="E9" s="54"/>
      <c r="F9" s="12"/>
      <c r="G9" s="29"/>
    </row>
    <row r="10" spans="1:7" ht="17.25" customHeight="1">
      <c r="A10" s="81" t="s">
        <v>5</v>
      </c>
      <c r="B10" s="82"/>
      <c r="C10" s="82"/>
      <c r="D10" s="82"/>
      <c r="E10" s="57"/>
      <c r="F10" s="22"/>
      <c r="G10" s="30"/>
    </row>
    <row r="11" spans="1:7" ht="15.75" customHeight="1">
      <c r="A11" s="81" t="s">
        <v>3</v>
      </c>
      <c r="B11" s="82"/>
      <c r="C11" s="82"/>
      <c r="D11" s="82"/>
      <c r="E11" s="57"/>
      <c r="F11" s="23"/>
      <c r="G11" s="30"/>
    </row>
    <row r="12" spans="1:7" ht="17.25" customHeight="1" thickBot="1">
      <c r="A12" s="78" t="s">
        <v>4</v>
      </c>
      <c r="B12" s="79"/>
      <c r="C12" s="79"/>
      <c r="D12" s="79"/>
      <c r="E12" s="80"/>
      <c r="F12" s="24"/>
      <c r="G12" s="31"/>
    </row>
    <row r="13" spans="1:7" ht="87.75" customHeight="1">
      <c r="A13" s="67" t="s">
        <v>8</v>
      </c>
      <c r="B13" s="68"/>
      <c r="C13" s="68"/>
      <c r="D13" s="68"/>
      <c r="E13" s="69"/>
      <c r="F13" s="12">
        <f>C24/100*100*(F18/F18)</f>
        <v>100</v>
      </c>
      <c r="G13" s="29">
        <f>C24/100*100*(G18/F18)</f>
        <v>0</v>
      </c>
    </row>
    <row r="14" spans="1:7" ht="36" customHeight="1">
      <c r="A14" s="21" t="s">
        <v>14</v>
      </c>
      <c r="B14" s="11" t="s">
        <v>1</v>
      </c>
      <c r="C14" s="16">
        <v>40</v>
      </c>
      <c r="D14" s="53"/>
      <c r="E14" s="54"/>
      <c r="F14" s="37">
        <f>F13*C14/100</f>
        <v>40</v>
      </c>
      <c r="G14" s="38">
        <f>G13*C14/100</f>
        <v>0</v>
      </c>
    </row>
    <row r="15" spans="1:7" ht="18" customHeight="1">
      <c r="A15" s="55" t="s">
        <v>16</v>
      </c>
      <c r="B15" s="56"/>
      <c r="C15" s="56"/>
      <c r="D15" s="56"/>
      <c r="E15" s="57"/>
      <c r="F15" s="11"/>
      <c r="G15" s="32"/>
    </row>
    <row r="16" spans="1:7" ht="16.5" customHeight="1">
      <c r="A16" s="55" t="s">
        <v>17</v>
      </c>
      <c r="B16" s="56"/>
      <c r="C16" s="56"/>
      <c r="D16" s="56"/>
      <c r="E16" s="57"/>
      <c r="F16" s="11"/>
      <c r="G16" s="32"/>
    </row>
    <row r="17" spans="1:7" ht="14.25" customHeight="1" thickBot="1">
      <c r="A17" s="58" t="s">
        <v>18</v>
      </c>
      <c r="B17" s="59"/>
      <c r="C17" s="59"/>
      <c r="D17" s="59"/>
      <c r="E17" s="60"/>
      <c r="F17" s="48"/>
      <c r="G17" s="49"/>
    </row>
    <row r="18" spans="1:7" ht="57" customHeight="1" thickBot="1">
      <c r="A18" s="33" t="s">
        <v>15</v>
      </c>
      <c r="B18" s="11" t="s">
        <v>12</v>
      </c>
      <c r="C18" s="11" t="s">
        <v>11</v>
      </c>
      <c r="D18" s="43" t="s">
        <v>22</v>
      </c>
      <c r="E18" s="43" t="str">
        <f>G5</f>
        <v>ООО                " СИГМА"</v>
      </c>
      <c r="F18" s="52">
        <f>C19*D19+C20*D20+C21*D21+C22*D22+C23*D23</f>
        <v>27.626800000000003</v>
      </c>
      <c r="G18" s="52">
        <f>C19*E19+C20*E20+C21*E21+C22*E22+C23*E23</f>
        <v>0</v>
      </c>
    </row>
    <row r="19" spans="1:7" ht="21" customHeight="1">
      <c r="A19" s="18"/>
      <c r="B19" s="11">
        <v>2012</v>
      </c>
      <c r="C19" s="17">
        <v>0.6</v>
      </c>
      <c r="D19" s="46">
        <v>0</v>
      </c>
      <c r="E19" s="46">
        <v>0</v>
      </c>
      <c r="F19" s="50"/>
      <c r="G19" s="51"/>
    </row>
    <row r="20" spans="1:7" ht="21" customHeight="1">
      <c r="A20" s="18"/>
      <c r="B20" s="11">
        <v>2013</v>
      </c>
      <c r="C20" s="17">
        <v>0.7</v>
      </c>
      <c r="D20" s="45">
        <v>0</v>
      </c>
      <c r="E20" s="45">
        <v>0</v>
      </c>
      <c r="F20" s="7"/>
      <c r="G20" s="34"/>
    </row>
    <row r="21" spans="1:7" ht="21" customHeight="1">
      <c r="A21" s="18"/>
      <c r="B21" s="11">
        <v>2014</v>
      </c>
      <c r="C21" s="17">
        <v>0.8</v>
      </c>
      <c r="D21" s="45">
        <v>23.1</v>
      </c>
      <c r="E21" s="45">
        <v>0</v>
      </c>
      <c r="F21" s="7"/>
      <c r="G21" s="34"/>
    </row>
    <row r="22" spans="1:7" ht="21" customHeight="1">
      <c r="A22" s="18"/>
      <c r="B22" s="11">
        <v>2015</v>
      </c>
      <c r="C22" s="17">
        <v>0.9</v>
      </c>
      <c r="D22" s="45">
        <v>0.052</v>
      </c>
      <c r="E22" s="45">
        <v>0</v>
      </c>
      <c r="F22" s="7"/>
      <c r="G22" s="34"/>
    </row>
    <row r="23" spans="1:7" ht="19.5" customHeight="1">
      <c r="A23" s="18"/>
      <c r="B23" s="15">
        <v>2016</v>
      </c>
      <c r="C23" s="20">
        <v>1</v>
      </c>
      <c r="D23" s="47">
        <v>9.1</v>
      </c>
      <c r="E23" s="45">
        <v>0</v>
      </c>
      <c r="F23" s="7"/>
      <c r="G23" s="34"/>
    </row>
    <row r="24" spans="1:7" ht="35.25" customHeight="1">
      <c r="A24" s="18"/>
      <c r="B24" s="11" t="s">
        <v>10</v>
      </c>
      <c r="C24" s="16">
        <v>100</v>
      </c>
      <c r="D24" s="53"/>
      <c r="E24" s="54"/>
      <c r="F24" s="7"/>
      <c r="G24" s="34"/>
    </row>
    <row r="25" spans="1:7" ht="21" customHeight="1" thickBot="1">
      <c r="A25" s="14"/>
      <c r="B25" s="3"/>
      <c r="C25" s="3"/>
      <c r="D25" s="8"/>
      <c r="E25" s="8"/>
      <c r="F25" s="39">
        <f>F18+F8</f>
        <v>87.6268</v>
      </c>
      <c r="G25" s="39">
        <f>G8+G14</f>
        <v>59.51363797148751</v>
      </c>
    </row>
    <row r="26" spans="1:7" ht="5.25" customHeight="1">
      <c r="A26" s="61" t="s">
        <v>20</v>
      </c>
      <c r="B26" s="62"/>
      <c r="C26" s="62"/>
      <c r="D26" s="62"/>
      <c r="E26" s="63"/>
      <c r="F26" s="27"/>
      <c r="G26" s="25"/>
    </row>
    <row r="27" spans="1:7" ht="33.75" customHeight="1" thickBot="1">
      <c r="A27" s="64"/>
      <c r="B27" s="65"/>
      <c r="C27" s="65"/>
      <c r="D27" s="65"/>
      <c r="E27" s="66"/>
      <c r="F27" s="28">
        <f>F25</f>
        <v>87.6268</v>
      </c>
      <c r="G27" s="26">
        <f>C9/100*G7+C14/100*G13</f>
        <v>59.51363797148751</v>
      </c>
    </row>
    <row r="28" ht="14.25" customHeight="1"/>
  </sheetData>
  <sheetProtection/>
  <mergeCells count="15">
    <mergeCell ref="A2:G2"/>
    <mergeCell ref="A3:G3"/>
    <mergeCell ref="A5:E5"/>
    <mergeCell ref="A12:E12"/>
    <mergeCell ref="A11:E11"/>
    <mergeCell ref="A10:E10"/>
    <mergeCell ref="A6:E6"/>
    <mergeCell ref="D24:E24"/>
    <mergeCell ref="D9:E9"/>
    <mergeCell ref="A16:E16"/>
    <mergeCell ref="A17:E17"/>
    <mergeCell ref="A15:E15"/>
    <mergeCell ref="A26:E27"/>
    <mergeCell ref="D14:E14"/>
    <mergeCell ref="A13:E13"/>
  </mergeCells>
  <printOptions/>
  <pageMargins left="0.46" right="0.26" top="0.6692913385826772" bottom="0.31496062992125984" header="0.3937007874015748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"Дагестанавтодор"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Гапизов Расул</dc:creator>
  <cp:keywords/>
  <dc:description/>
  <cp:lastModifiedBy>ы</cp:lastModifiedBy>
  <cp:lastPrinted>2017-07-31T13:36:30Z</cp:lastPrinted>
  <dcterms:created xsi:type="dcterms:W3CDTF">2000-12-31T23:46:38Z</dcterms:created>
  <dcterms:modified xsi:type="dcterms:W3CDTF">2017-12-25T16:47:07Z</dcterms:modified>
  <cp:category/>
  <cp:version/>
  <cp:contentType/>
  <cp:contentStatus/>
</cp:coreProperties>
</file>